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2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3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12093101\Documents\!Copy\Projekte laufend\!Forstliche Förderung\2024-02 Forstschutz-Förderung\"/>
    </mc:Choice>
  </mc:AlternateContent>
  <xr:revisionPtr revIDLastSave="0" documentId="13_ncr:1_{5CC4AD2B-885F-4EED-AA19-E27AB47D122C}" xr6:coauthVersionLast="36" xr6:coauthVersionMax="36" xr10:uidLastSave="{00000000-0000-0000-0000-000000000000}"/>
  <workbookProtection workbookAlgorithmName="SHA-512" workbookHashValue="N+pOpL8HBrSfBAtysrpcaRZAgsJDib6nE1Vxoq3o4A3DVCi0bs9Nb6L+cTQoaPSTD5EydAKpeXksorIvyAFQug==" workbookSaltValue="rg/IRSxrymk1pgBPACA3Ig==" workbookSpinCount="100000" lockStructure="1"/>
  <bookViews>
    <workbookView xWindow="0" yWindow="0" windowWidth="25200" windowHeight="11775" xr2:uid="{6405FE77-2F06-4D35-8506-2D5E206CDE29}"/>
  </bookViews>
  <sheets>
    <sheet name="Zahlungsantrag LEW14-20" sheetId="2" r:id="rId1"/>
    <sheet name="TABLE Fördergeber" sheetId="3" state="hidden" r:id="rId2"/>
    <sheet name="Auswahl Belegaufstellungen" sheetId="5" state="hidden" r:id="rId3"/>
    <sheet name="Übersicht" sheetId="6" r:id="rId4"/>
    <sheet name="TABLE Units" sheetId="10" state="hidden" r:id="rId5"/>
    <sheet name="Standardkosten" sheetId="11" r:id="rId6"/>
    <sheet name="Notizen" sheetId="17" r:id="rId7"/>
    <sheet name="TABLE Beschäftigungsgruppen" sheetId="19" state="hidden" r:id="rId8"/>
    <sheet name="TABLE Gehaltsgrenzen" sheetId="20" state="hidden" r:id="rId9"/>
  </sheets>
  <definedNames>
    <definedName name="_xlnm._FilterDatabase" localSheetId="5" hidden="1">Standardkosten!$C$23:$AH$23</definedName>
    <definedName name="BeschaeftGruppe">'TABLE Beschäftigungsgruppen'!$A$3:$A$19</definedName>
    <definedName name="BeschaeftTable">'TABLE Beschäftigungsgruppen'!$A$2:$G$19</definedName>
    <definedName name="ButtonRows_DetailedCost_FlatHours">#REF!</definedName>
    <definedName name="ButtonRows_WageFullTime">#REF!</definedName>
    <definedName name="c_EmployeeHeaderRows">#REF!</definedName>
    <definedName name="_xlnm.Print_Area" localSheetId="0">'Zahlungsantrag LEW14-20'!$A$1:$AM$135</definedName>
    <definedName name="Form_Button_AddMultipleReceipts" localSheetId="5" hidden="1">Standardkosten!$G$22</definedName>
    <definedName name="Form_Button_AddReceipt" localSheetId="5" hidden="1">Standardkosten!$E$22</definedName>
    <definedName name="Form_Button_CreateInKindContribSheet" localSheetId="2" hidden="1">'Auswahl Belegaufstellungen'!$D$19</definedName>
    <definedName name="Form_Button_CreateInKindContribSheet" localSheetId="3" hidden="1">Übersicht!$C$23</definedName>
    <definedName name="Form_Button_CreateInvestSheet" localSheetId="2" hidden="1">'Auswahl Belegaufstellungen'!$B$19</definedName>
    <definedName name="Form_Button_CreateInvestSheet" localSheetId="3" hidden="1">Übersicht!$A$23</definedName>
    <definedName name="Form_Button_CreateLabourSheet" localSheetId="2" hidden="1">'Auswahl Belegaufstellungen'!$B$24</definedName>
    <definedName name="Form_Button_CreateLabourSheet" localSheetId="3" hidden="1">Übersicht!$B$28</definedName>
    <definedName name="Form_Button_CreateMaterialSheet" localSheetId="2" hidden="1">'Auswahl Belegaufstellungen'!$C$19</definedName>
    <definedName name="Form_Button_CreateMaterialSheet" localSheetId="3" hidden="1">Übersicht!$B$23</definedName>
    <definedName name="Form_Button_CreateScratchPadSheet" localSheetId="2" hidden="1">'Auswahl Belegaufstellungen'!$D$24</definedName>
    <definedName name="Form_Button_CreateScratchPadSheet" localSheetId="6" hidden="1">Notizen!$H$7</definedName>
    <definedName name="Form_Button_CreateScratchPadSheet" localSheetId="3" hidden="1">Übersicht!$B$28</definedName>
    <definedName name="Form_Button_CreateStdCostSheet" localSheetId="2" hidden="1">'Auswahl Belegaufstellungen'!$C$24</definedName>
    <definedName name="Form_Button_CreateStdCostSheet" localSheetId="3" hidden="1">Übersicht!$F$23</definedName>
    <definedName name="Form_Button_DeleteSheet" localSheetId="6" hidden="1">Notizen!$H$3</definedName>
    <definedName name="Form_Button_DelReceipt" localSheetId="5" hidden="1">Standardkosten!$F$22</definedName>
    <definedName name="Form_Button_DuplicateSheet" localSheetId="5" hidden="1">Standardkosten!$H$7</definedName>
    <definedName name="Form_Button_EraseAll" localSheetId="2" hidden="1">'Auswahl Belegaufstellungen'!$C$14</definedName>
    <definedName name="Form_Button_EraseAll" localSheetId="5" hidden="1">Standardkosten!$H$3</definedName>
    <definedName name="Form_Button_EraseAll" localSheetId="3" hidden="1">Übersicht!$B$19</definedName>
    <definedName name="Form_Button_ExportToLEW" localSheetId="5" hidden="1">Standardkosten!$H$16</definedName>
    <definedName name="Form_Button_LockAll" localSheetId="2" hidden="1">'Auswahl Belegaufstellungen'!$C$40</definedName>
    <definedName name="Form_Button_LockAll" localSheetId="5" hidden="1">Standardkosten!$I$7</definedName>
    <definedName name="Form_Button_LockAll" localSheetId="3" hidden="1">Übersicht!$B$28</definedName>
    <definedName name="Form_Button_ModeApplication" localSheetId="3" hidden="1">Übersicht!$B$17</definedName>
    <definedName name="Form_Button_ModeVOK" localSheetId="3" hidden="1">Übersicht!$D$17</definedName>
    <definedName name="Form_Button_ModeVWK" localSheetId="3" hidden="1">Übersicht!$C$17</definedName>
    <definedName name="Form_Button_RemoveMacros" localSheetId="5" hidden="1">Standardkosten!$H$12</definedName>
    <definedName name="Form_Button_RemoveMacros" localSheetId="0" hidden="1">'Zahlungsantrag LEW14-20'!$AO$1</definedName>
    <definedName name="Form_Button_SelectModeUser" localSheetId="2" hidden="1">'Auswahl Belegaufstellungen'!$B$36</definedName>
    <definedName name="Form_Button_SelectModeUser" localSheetId="5" hidden="1">Standardkosten!$C$18</definedName>
    <definedName name="Form_Button_SelectModeVOK" localSheetId="2" hidden="1">'Auswahl Belegaufstellungen'!$C$32</definedName>
    <definedName name="Form_Button_SelectModeVOKFull" localSheetId="5" hidden="1">Standardkosten!$F$18</definedName>
    <definedName name="Form_Button_SelectModeVOKPrint" localSheetId="5" hidden="1">Standardkosten!$G$18</definedName>
    <definedName name="Form_Button_SelectModeVWK" localSheetId="2" hidden="1">'Auswahl Belegaufstellungen'!$B$32</definedName>
    <definedName name="Form_Button_SelectModeVWKFull" localSheetId="5" hidden="1">Standardkosten!$E$18</definedName>
    <definedName name="Form_Button_SelectModeVWKPrint" localSheetId="5" hidden="1">Standardkosten!$E$18</definedName>
    <definedName name="Form_Button_UnlockAll" localSheetId="2" hidden="1">'Auswahl Belegaufstellungen'!$B$40</definedName>
    <definedName name="Form_Button_UnlockAll" localSheetId="5" hidden="1">Standardkosten!$I$3</definedName>
    <definedName name="Form_Button_UnlockAll" localSheetId="3" hidden="1">Übersicht!$A$28</definedName>
    <definedName name="Form_Button_UpdateSummary" localSheetId="3" hidden="1">Übersicht!$B$18</definedName>
    <definedName name="Form_Check_Box_1" localSheetId="0" hidden="1">'Zahlungsantrag LEW14-20'!$AA$110</definedName>
    <definedName name="Form_Check_Box_10" localSheetId="0" hidden="1">'Zahlungsantrag LEW14-20'!$AJ$88</definedName>
    <definedName name="Form_Check_Box_11" localSheetId="0" hidden="1">'Zahlungsantrag LEW14-20'!$AA$90</definedName>
    <definedName name="Form_Check_Box_12" localSheetId="0" hidden="1">'Zahlungsantrag LEW14-20'!$AE$90</definedName>
    <definedName name="Form_Check_Box_13" localSheetId="0" hidden="1">'Zahlungsantrag LEW14-20'!$AJ$90</definedName>
    <definedName name="Form_Check_Box_14" localSheetId="0" hidden="1">'Zahlungsantrag LEW14-20'!$AA$92</definedName>
    <definedName name="Form_Check_Box_15" localSheetId="0" hidden="1">'Zahlungsantrag LEW14-20'!$AE$92</definedName>
    <definedName name="Form_Check_Box_16" localSheetId="0" hidden="1">'Zahlungsantrag LEW14-20'!$AJ$92</definedName>
    <definedName name="Form_Check_Box_17" localSheetId="0" hidden="1">'Zahlungsantrag LEW14-20'!$AA$94</definedName>
    <definedName name="Form_Check_Box_18" localSheetId="0" hidden="1">'Zahlungsantrag LEW14-20'!$AE$94</definedName>
    <definedName name="Form_Check_Box_19" localSheetId="0" hidden="1">'Zahlungsantrag LEW14-20'!$AJ$94</definedName>
    <definedName name="Form_Check_Box_2" localSheetId="0" hidden="1">'Zahlungsantrag LEW14-20'!$AA$84</definedName>
    <definedName name="Form_Check_Box_20" localSheetId="0" hidden="1">'Zahlungsantrag LEW14-20'!$AA$96</definedName>
    <definedName name="Form_Check_Box_21" localSheetId="0" hidden="1">'Zahlungsantrag LEW14-20'!$AE$96</definedName>
    <definedName name="Form_Check_Box_22" localSheetId="0" hidden="1">'Zahlungsantrag LEW14-20'!$AJ$96</definedName>
    <definedName name="Form_Check_Box_23" localSheetId="0" hidden="1">'Zahlungsantrag LEW14-20'!$AA$102</definedName>
    <definedName name="Form_Check_Box_24" localSheetId="0" hidden="1">'Zahlungsantrag LEW14-20'!$AE$102</definedName>
    <definedName name="Form_Check_Box_25" localSheetId="0" hidden="1">'Zahlungsantrag LEW14-20'!$AJ$102</definedName>
    <definedName name="Form_Check_Box_26" localSheetId="0" hidden="1">'Zahlungsantrag LEW14-20'!$AA$104</definedName>
    <definedName name="Form_Check_Box_27" localSheetId="0" hidden="1">'Zahlungsantrag LEW14-20'!$AE$104</definedName>
    <definedName name="Form_Check_Box_28" localSheetId="0" hidden="1">'Zahlungsantrag LEW14-20'!$AJ$104</definedName>
    <definedName name="Form_Check_Box_29" localSheetId="0" hidden="1">'Zahlungsantrag LEW14-20'!$AA$106</definedName>
    <definedName name="Form_Check_Box_3" localSheetId="0" hidden="1">'Zahlungsantrag LEW14-20'!$AE$84</definedName>
    <definedName name="Form_Check_Box_30" localSheetId="0" hidden="1">'Zahlungsantrag LEW14-20'!$AE$106</definedName>
    <definedName name="Form_Check_Box_31" localSheetId="0" hidden="1">'Zahlungsantrag LEW14-20'!$AJ$106</definedName>
    <definedName name="Form_Check_Box_32" localSheetId="0" hidden="1">'Zahlungsantrag LEW14-20'!$AA$108</definedName>
    <definedName name="Form_Check_Box_33" localSheetId="0" hidden="1">'Zahlungsantrag LEW14-20'!$AE$108</definedName>
    <definedName name="Form_Check_Box_34" localSheetId="0" hidden="1">'Zahlungsantrag LEW14-20'!$AJ$108</definedName>
    <definedName name="Form_Check_Box_35" localSheetId="0" hidden="1">'Zahlungsantrag LEW14-20'!$AA$82</definedName>
    <definedName name="Form_Check_Box_36" localSheetId="0" hidden="1">'Zahlungsantrag LEW14-20'!$AE$82</definedName>
    <definedName name="Form_Check_Box_37" localSheetId="0" hidden="1">'Zahlungsantrag LEW14-20'!$AJ$82</definedName>
    <definedName name="Form_Check_Box_38" localSheetId="0" hidden="1">'Zahlungsantrag LEW14-20'!$AA$100</definedName>
    <definedName name="Form_Check_Box_39" localSheetId="0" hidden="1">'Zahlungsantrag LEW14-20'!$AE$100</definedName>
    <definedName name="Form_Check_Box_4" localSheetId="0" hidden="1">'Zahlungsantrag LEW14-20'!$AJ$84</definedName>
    <definedName name="Form_Check_Box_40" localSheetId="0" hidden="1">'Zahlungsantrag LEW14-20'!$AJ$100</definedName>
    <definedName name="Form_Check_Box_41" localSheetId="0" hidden="1">'Zahlungsantrag LEW14-20'!$AJ$108</definedName>
    <definedName name="Form_Check_Box_42" localSheetId="0" hidden="1">'Zahlungsantrag LEW14-20'!$AA$110</definedName>
    <definedName name="Form_Check_Box_43" localSheetId="0" hidden="1">'Zahlungsantrag LEW14-20'!$AA$82</definedName>
    <definedName name="Form_Check_Box_44" localSheetId="0" hidden="1">'Zahlungsantrag LEW14-20'!$AE$82</definedName>
    <definedName name="Form_Check_Box_45" localSheetId="0" hidden="1">'Zahlungsantrag LEW14-20'!$AJ$82</definedName>
    <definedName name="Form_Check_Box_46" localSheetId="0" hidden="1">'Zahlungsantrag LEW14-20'!$AA$100</definedName>
    <definedName name="Form_Check_Box_47" localSheetId="0" hidden="1">'Zahlungsantrag LEW14-20'!$AE$100</definedName>
    <definedName name="Form_Check_Box_48" localSheetId="0" hidden="1">'Zahlungsantrag LEW14-20'!$AJ$100</definedName>
    <definedName name="Form_Check_Box_5" localSheetId="0" hidden="1">'Zahlungsantrag LEW14-20'!$AA$86</definedName>
    <definedName name="Form_Check_Box_6" localSheetId="0" hidden="1">'Zahlungsantrag LEW14-20'!$AE$86</definedName>
    <definedName name="Form_Check_Box_7" localSheetId="0" hidden="1">'Zahlungsantrag LEW14-20'!$AJ$86</definedName>
    <definedName name="Form_Check_Box_8" localSheetId="0" hidden="1">'Zahlungsantrag LEW14-20'!$AA$88</definedName>
    <definedName name="Form_Check_Box_9" localSheetId="0" hidden="1">'Zahlungsantrag LEW14-20'!$AE$88</definedName>
    <definedName name="Form_Checkbox_PrintMode" localSheetId="2" hidden="1">'Auswahl Belegaufstellungen'!$C$36</definedName>
    <definedName name="Form_RadioButton_Couple" localSheetId="0" hidden="1">'Zahlungsantrag LEW14-20'!$A$33</definedName>
    <definedName name="Form_RadioButton_FinalPaymAppl" localSheetId="0" hidden="1">'Zahlungsantrag LEW14-20'!$N$15</definedName>
    <definedName name="Form_RadioButton_Individual" localSheetId="0" hidden="1">'Zahlungsantrag LEW14-20'!$A$31</definedName>
    <definedName name="Form_RadioButton_LegalEntity" localSheetId="0" hidden="1">'Zahlungsantrag LEW14-20'!$A$39</definedName>
    <definedName name="Form_RadioButton_PartialPaymAppl" localSheetId="0" hidden="1">'Zahlungsantrag LEW14-20'!$A$15</definedName>
    <definedName name="Form_RadioButton_PersonGroup" localSheetId="0" hidden="1">'Zahlungsantrag LEW14-20'!$A$44</definedName>
    <definedName name="Form_RadioButton_TaxDeductDisable" localSheetId="2" hidden="1">'Auswahl Belegaufstellungen'!$D$8</definedName>
    <definedName name="Form_RadioButton_TaxDeductDisable" localSheetId="5" hidden="1">Standardkosten!$G$11</definedName>
    <definedName name="Form_RadioButton_TaxDeductDisable" localSheetId="0" hidden="1">'Zahlungsantrag LEW14-20'!$AI$29</definedName>
    <definedName name="Form_RadioButton_TaxDeductEnable" localSheetId="2" hidden="1">'Auswahl Belegaufstellungen'!$D$8</definedName>
    <definedName name="Form_RadioButton_TaxDeductEnable" localSheetId="5" hidden="1">Standardkosten!$G$11</definedName>
    <definedName name="Form_RadioButton_TaxDeductEnable" localSheetId="0" hidden="1">'Zahlungsantrag LEW14-20'!$AF$29</definedName>
    <definedName name="gblUnits_ItemUnits">'TABLE Units'!$D$3:$D$20</definedName>
    <definedName name="gblUnits_UnitCodeLookup">'TABLE Units'!$A$3:$B$20</definedName>
    <definedName name="InKind_AcceptedCostVOK">#REF!</definedName>
    <definedName name="InKind_AcceptedCostVWK">#REF!</definedName>
    <definedName name="InKind_ApplicantIDCell">#REF!</definedName>
    <definedName name="InKind_ApplicantNameCell">#REF!</definedName>
    <definedName name="InKind_ApplicationIDCell">#REF!</definedName>
    <definedName name="InKind_ApplicationSubject">#REF!</definedName>
    <definedName name="InKind_ApplicationSubjectShadow">#REF!</definedName>
    <definedName name="InKind_AppliedCost">#REF!</definedName>
    <definedName name="InKind_DefaultActiveCell">#REF!</definedName>
    <definedName name="InKind_FormVersion">#REF!</definedName>
    <definedName name="InKind_PrintFilterColumn">#REF!</definedName>
    <definedName name="InKind_PrintFilterRow">#REF!</definedName>
    <definedName name="InKind_ReceiptPasteGuardRow">#REF!</definedName>
    <definedName name="InKind_ReceiptRangeHeadRow">#REF!</definedName>
    <definedName name="InKind_ReceiptRangeTailRow">#REF!</definedName>
    <definedName name="InKind_ReceiptTemplateRow">#REF!</definedName>
    <definedName name="InKind_ReducedCostVOK">#REF!</definedName>
    <definedName name="InKind_ReducedCostVWK">#REF!</definedName>
    <definedName name="InKind_SanctionsVOK">#REF!</definedName>
    <definedName name="InKind_SanctionsVWK" localSheetId="2">#REF!</definedName>
    <definedName name="InKind_SanctionsVWK" localSheetId="6">#REF!</definedName>
    <definedName name="InKind_SanctionsVWK" localSheetId="5">#REF!</definedName>
    <definedName name="InKind_SanctionsVWK" localSheetId="3">#REF!</definedName>
    <definedName name="InKind_SanctionsVWK" localSheetId="0">#REF!</definedName>
    <definedName name="InKind_SanctionsVWK">#REF!</definedName>
    <definedName name="InKind_SelectModeButtonRows">#REF!</definedName>
    <definedName name="InKind_SignatureRange">#REF!</definedName>
    <definedName name="InKind_SupportPeriodEndCell">#REF!</definedName>
    <definedName name="InKind_SupportPeriodStartCell">#REF!</definedName>
    <definedName name="InKind_TaxDeductCell">#REF!</definedName>
    <definedName name="InKind_TotalCost">#REF!</definedName>
    <definedName name="InKind_WorkerHeadRow">#REF!</definedName>
    <definedName name="InKind_WorkerInfoRange">#REF!</definedName>
    <definedName name="InKind_WorkerNameRange">#REF!</definedName>
    <definedName name="InKind_WorkerPasteGuardRow">#REF!</definedName>
    <definedName name="InKind_WorkerTailRow">#REF!</definedName>
    <definedName name="InKind_WorkerTemplateRow">#REF!</definedName>
    <definedName name="InvMat_AcceptedCostVOK">#REF!</definedName>
    <definedName name="InvMat_AcceptedCostVWK">#REF!</definedName>
    <definedName name="InvMat_ApplicantIDCell">#REF!</definedName>
    <definedName name="InvMat_ApplicantNameCell">#REF!</definedName>
    <definedName name="InvMat_ApplicationIDCell">#REF!</definedName>
    <definedName name="InvMat_ApplicationSubject">#REF!</definedName>
    <definedName name="InvMat_ApplicationSubjectShadow">#REF!</definedName>
    <definedName name="InvMat_AppliedCost">#REF!</definedName>
    <definedName name="InvMat_DefaultActiveCell">#REF!</definedName>
    <definedName name="InvMat_FormVersion">#REF!</definedName>
    <definedName name="InvMat_PrintFilterColumn">#REF!</definedName>
    <definedName name="InvMat_PrintFilterRow">#REF!</definedName>
    <definedName name="InvMat_ReceiptPasteGuardRow">#REF!</definedName>
    <definedName name="InvMat_ReceiptRangeHeadRow">#REF!</definedName>
    <definedName name="InvMat_ReceiptRangeTailRow">#REF!</definedName>
    <definedName name="InvMat_ReceiptTemplateRow">#REF!</definedName>
    <definedName name="InvMat_ReducedCostVOK">#REF!</definedName>
    <definedName name="InvMat_ReducedCostVWK">#REF!</definedName>
    <definedName name="InvMat_SanctionsVOK">#REF!</definedName>
    <definedName name="InvMat_SanctionsVWK" localSheetId="2">#REF!</definedName>
    <definedName name="InvMat_SanctionsVWK" localSheetId="6">#REF!</definedName>
    <definedName name="InvMat_SanctionsVWK" localSheetId="5">#REF!</definedName>
    <definedName name="InvMat_SanctionsVWK" localSheetId="3">#REF!</definedName>
    <definedName name="InvMat_SanctionsVWK" localSheetId="0">#REF!</definedName>
    <definedName name="InvMat_SanctionsVWK">#REF!</definedName>
    <definedName name="InvMat_SelectModeButtonRows">#REF!</definedName>
    <definedName name="InvMat_SignatureRange">#REF!</definedName>
    <definedName name="InvMat_SupportPeriodEndCell">#REF!</definedName>
    <definedName name="InvMat_SupportPeriodStartCell">#REF!</definedName>
    <definedName name="InvMat_TaxDeductCell">#REF!</definedName>
    <definedName name="InvMat_TitleInvestMaterialRow">#REF!</definedName>
    <definedName name="InvMat_TitleInvestRow">#REF!</definedName>
    <definedName name="InvMat_TitleMaterialRow">#REF!</definedName>
    <definedName name="InvMat_TotalCostExclTaxes">#REF!</definedName>
    <definedName name="InvMat_TotalCostInclTaxes">#REF!</definedName>
    <definedName name="Labour_AcceptedCostInclOverheadVOK">#REF!</definedName>
    <definedName name="Labour_AcceptedCostInclOverheadVOKActive">#REF!</definedName>
    <definedName name="Labour_AcceptedCostInclOverheadVWK">#REF!</definedName>
    <definedName name="Labour_AcceptedCostInclOverheadVWKActive">#REF!</definedName>
    <definedName name="Labour_AcceptedCostVOK">#REF!</definedName>
    <definedName name="Labour_AcceptedCostVOKActive">#REF!</definedName>
    <definedName name="Labour_AcceptedCostVWK">#REF!</definedName>
    <definedName name="Labour_AcceptedCostVWKActive">#REF!</definedName>
    <definedName name="Labour_ActualWeeklyHoursRow">#REF!</definedName>
    <definedName name="Labour_ApplicantIDCell">#REF!</definedName>
    <definedName name="Labour_ApplicantNameCell">#REF!</definedName>
    <definedName name="Labour_ApplicationIDCell">#REF!</definedName>
    <definedName name="Labour_ApplicationSubject">#REF!</definedName>
    <definedName name="Labour_ApplicationSubjectShadow">#REF!</definedName>
    <definedName name="Labour_AppliedCost">#REF!</definedName>
    <definedName name="Labour_AppliedCostActive">#REF!</definedName>
    <definedName name="Labour_AppliedCostInclOverhead">#REF!</definedName>
    <definedName name="Labour_AppliedCostInclOverheadActive">#REF!</definedName>
    <definedName name="Labour_ApplSubjectMirrorRows">#REF!</definedName>
    <definedName name="Labour_CalcModeTitleRows">#REF!</definedName>
    <definedName name="Labour_CalcTotalWorkHoursRow">#REF!</definedName>
    <definedName name="Labour_ChargeDaysRow">#REF!</definedName>
    <definedName name="Labour_DataEntryDoneDateCell">#REF!</definedName>
    <definedName name="Labour_DataEntryDoneTimestampRows">#REF!</definedName>
    <definedName name="Labour_DataSubmittedCell">#REF!</definedName>
    <definedName name="Labour_DetailedHoursRange">#REF!</definedName>
    <definedName name="Labour_DetailedWageDataRows">#REF!</definedName>
    <definedName name="Labour_EditTotalWorkHoursRow">#REF!</definedName>
    <definedName name="Labour_EmployeeHeaderRows">#REF!</definedName>
    <definedName name="Labour_ExtraTextRows">#REF!</definedName>
    <definedName name="Labour_FlatWageDataRows">#REF!</definedName>
    <definedName name="Labour_FormVersion">#REF!</definedName>
    <definedName name="Labour_LabourCalcPeriodRows">#REF!</definedName>
    <definedName name="Labour_LabourTypeRows">#REF!</definedName>
    <definedName name="Labour_LineTimeColumn">#REF!</definedName>
    <definedName name="Labour_ModelHoursRange">#REF!</definedName>
    <definedName name="Labour_OvertimePaymentRow">#REF!</definedName>
    <definedName name="Labour_PaymentHeaderCell">#REF!</definedName>
    <definedName name="Labour_ProjDataHeadRow">#REF!</definedName>
    <definedName name="Labour_ProjDataTailRow">#REF!</definedName>
    <definedName name="Labour_ProjectHoursDataRows">#REF!</definedName>
    <definedName name="Labour_ProjectNameCell">#REF!</definedName>
    <definedName name="Labour_ProjTemplateRow">#REF!</definedName>
    <definedName name="Labour_ReducedCostInclOverheadVOK">#REF!</definedName>
    <definedName name="Labour_ReducedCostInclOverheadVOKActive">#REF!</definedName>
    <definedName name="Labour_ReducedCostInclOverheadVWK">#REF!</definedName>
    <definedName name="Labour_ReducedCostInclOverheadVWKActive">#REF!</definedName>
    <definedName name="Labour_ReducedCostVOK">#REF!</definedName>
    <definedName name="Labour_ReducedCostVOKActive">#REF!</definedName>
    <definedName name="Labour_ReducedCostVWK">#REF!</definedName>
    <definedName name="Labour_ReducedCostVWKActive">#REF!</definedName>
    <definedName name="Labour_ReferenceCostDataRows">#REF!</definedName>
    <definedName name="Labour_SelectCalcModeRows">#REF!</definedName>
    <definedName name="Labour_SelectDataEntryDoneRows">#REF!</definedName>
    <definedName name="Labour_SelectedCalcTypeCell">#REF!</definedName>
    <definedName name="Labour_SumApplicableCost">#REF!</definedName>
    <definedName name="Labour_SumApplicableCostActive">#REF!</definedName>
    <definedName name="Labour_SumApplicableCostCheck">#REF!</definedName>
    <definedName name="Labour_SumAppliedCost">#REF!</definedName>
    <definedName name="Labour_SumAppliedCostActive">#REF!</definedName>
    <definedName name="Labour_SumAppliedCostCheck">#REF!</definedName>
    <definedName name="Labour_SumOverheads">#REF!</definedName>
    <definedName name="Labour_SumOverheadsActive">#REF!</definedName>
    <definedName name="Labour_SumOverheadsCheck">#REF!</definedName>
    <definedName name="Labour_SumSanctionsOverheadVOK">#REF!</definedName>
    <definedName name="Labour_SumSanctionsOverheadVOKActive">#REF!</definedName>
    <definedName name="Labour_SumSanctionsOverheadVWK">#REF!</definedName>
    <definedName name="Labour_SumSanctionsOverheadVWKActive">#REF!</definedName>
    <definedName name="Labour_SumSanctionsVOK">#REF!</definedName>
    <definedName name="Labour_SumSanctionsVOKActive">#REF!</definedName>
    <definedName name="Labour_SumSanctionsVWK">#REF!</definedName>
    <definedName name="Labour_SumSanctionsVWKActive">#REF!</definedName>
    <definedName name="Labour_SumTotalCostInclOverhead">#REF!</definedName>
    <definedName name="Labour_SumTotalCostInclOverheadActive">#REF!</definedName>
    <definedName name="Labour_SumTotalCostInclOverheadCheck">#REF!</definedName>
    <definedName name="Labour_TotalSumRange">#REF!</definedName>
    <definedName name="Labour_ValidateCostRows">#REF!</definedName>
    <definedName name="Labour_VisibleButtonMask">#REF!</definedName>
    <definedName name="Labour_VOKEntryRange">#REF!</definedName>
    <definedName name="Labour_WeeklyHoursRow">#REF!</definedName>
    <definedName name="Labour_WorkedDaysRow">#REF!</definedName>
    <definedName name="Labour_WorkPeriodYearRows">#REF!</definedName>
    <definedName name="LabourC_SumApplicableCost">#REF!</definedName>
    <definedName name="LabourC_SumApplicableCostActive">#REF!</definedName>
    <definedName name="LabourC_SumApplicableCostCheck">#REF!</definedName>
    <definedName name="LabourC_SumApplicableCostVWK">#REF!</definedName>
    <definedName name="LabourC_SumApplicableCostVWKActive">#REF!</definedName>
    <definedName name="LabourC_SumApplicableCostVWKCheck">#REF!</definedName>
    <definedName name="LabourC_SumOverheads">#REF!</definedName>
    <definedName name="LabourC_SumOverheadsActive">#REF!</definedName>
    <definedName name="LabourC_SumOverheadsCheck">#REF!</definedName>
    <definedName name="LabourC_SumTotalCostInclOverhead">#REF!</definedName>
    <definedName name="LabourC_SumTotalCostInclOverheadActive">#REF!</definedName>
    <definedName name="LabourC_SumTotalCostInclOverheadCheck">#REF!</definedName>
    <definedName name="LabourC_SumTotalCostInclOverheadVWK">#REF!</definedName>
    <definedName name="LabourC_SumTotalCostInclOverheadVWKActive">#REF!</definedName>
    <definedName name="LabourC_SumTotalCostInclOverheadVWKCheck">#REF!</definedName>
    <definedName name="PaymAppl_AMALogoArea" localSheetId="0">'Zahlungsantrag LEW14-20'!$A$1:$I$5</definedName>
    <definedName name="PaymAppl_AMALogoArea">#REF!</definedName>
    <definedName name="PaymAppl_AmountExclTax" localSheetId="0">'Zahlungsantrag LEW14-20'!$L$77</definedName>
    <definedName name="PaymAppl_AmountExclTax">#REF!</definedName>
    <definedName name="PaymAppl_AmountInclTax" localSheetId="0">'Zahlungsantrag LEW14-20'!$C$77</definedName>
    <definedName name="PaymAppl_AmountInclTax">#REF!</definedName>
    <definedName name="PaymAppl_ApplicantID" localSheetId="4">#REF!</definedName>
    <definedName name="PaymAppl_ApplicantID" localSheetId="0">'Zahlungsantrag LEW14-20'!$M$29</definedName>
    <definedName name="PaymAppl_ApplicantID">#REF!</definedName>
    <definedName name="PaymAppl_ApplicantName" localSheetId="4">#REF!</definedName>
    <definedName name="PaymAppl_ApplicantName" localSheetId="0">'Zahlungsantrag LEW14-20'!$H$69</definedName>
    <definedName name="PaymAppl_ApplicantName">#REF!</definedName>
    <definedName name="PaymAppl_ApplicationID" localSheetId="4">#REF!</definedName>
    <definedName name="PaymAppl_ApplicationID" localSheetId="0">'Zahlungsantrag LEW14-20'!$A$12</definedName>
    <definedName name="PaymAppl_ApplicationID">#REF!</definedName>
    <definedName name="PaymAppl_AppliedAmount" localSheetId="0">'Zahlungsantrag LEW14-20'!$U$77</definedName>
    <definedName name="PaymAppl_AppliedAmount">#REF!</definedName>
    <definedName name="PaymAppl_BIC" localSheetId="0">'Zahlungsantrag LEW14-20'!$AE$65:$AM$65</definedName>
    <definedName name="PaymAppl_BIC">#REF!</definedName>
    <definedName name="PaymAppl_CoupleNameA" localSheetId="0">'Zahlungsantrag LEW14-20'!$I$35</definedName>
    <definedName name="PaymAppl_CoupleNameA">#REF!</definedName>
    <definedName name="PaymAppl_CoupleNameB" localSheetId="0">'Zahlungsantrag LEW14-20'!$I$37</definedName>
    <definedName name="PaymAppl_CoupleNameB">#REF!</definedName>
    <definedName name="PaymAppl_DataExportDate" localSheetId="0">'Zahlungsantrag LEW14-20'!$AN$11</definedName>
    <definedName name="PaymAppl_DataExportDate">#REF!</definedName>
    <definedName name="PaymAppl_FormVersion" localSheetId="0">'Zahlungsantrag LEW14-20'!$AM$135</definedName>
    <definedName name="PaymAppl_FormVersion">#REF!</definedName>
    <definedName name="PaymAppl_IBAN" localSheetId="0">'Zahlungsantrag LEW14-20'!$E$65:$Y$65</definedName>
    <definedName name="PaymAppl_IBAN">#REF!</definedName>
    <definedName name="PaymAppl_IndividualName" localSheetId="0">'Zahlungsantrag LEW14-20'!$I$32</definedName>
    <definedName name="PaymAppl_IndividualName">#REF!</definedName>
    <definedName name="PaymAppl_IntentCode" localSheetId="0">'Zahlungsantrag LEW14-20'!$A$23</definedName>
    <definedName name="PaymAppl_IntentCode">#REF!</definedName>
    <definedName name="PaymAppl_IntentName" localSheetId="0">'Zahlungsantrag LEW14-20'!$M$25</definedName>
    <definedName name="PaymAppl_IntentName">#REF!</definedName>
    <definedName name="PaymAppl_LegalEntityName" localSheetId="0">'Zahlungsantrag LEW14-20'!$I$40</definedName>
    <definedName name="PaymAppl_LegalEntityName">#REF!</definedName>
    <definedName name="PaymAppl_LEWDataExportDir" localSheetId="0">'Zahlungsantrag LEW14-20'!$AN$9</definedName>
    <definedName name="PaymAppl_LEWDataExportDir">#REF!</definedName>
    <definedName name="PaymAppl_PartialPaymID" localSheetId="0">'Zahlungsantrag LEW14-20'!$I$16</definedName>
    <definedName name="PaymAppl_PartialPaymID">#REF!</definedName>
    <definedName name="PaymAppl_PartialPaymSelect" localSheetId="0">'Zahlungsantrag LEW14-20'!$AN$16</definedName>
    <definedName name="PaymAppl_PartialPaymSelect">#REF!</definedName>
    <definedName name="PaymAppl_PartialPaymTitle" localSheetId="4">#REF!</definedName>
    <definedName name="PaymAppl_PartialPaymTitle" localSheetId="0">'Zahlungsantrag LEW14-20'!$AN$18</definedName>
    <definedName name="PaymAppl_PartialPaymTitle">#REF!</definedName>
    <definedName name="PaymAppl_PersonGroupName" localSheetId="0">'Zahlungsantrag LEW14-20'!$I$45</definedName>
    <definedName name="PaymAppl_PersonGroupName">#REF!</definedName>
    <definedName name="PaymAppl_PrevSponsor" localSheetId="0">'Zahlungsantrag LEW14-20'!$AN$3</definedName>
    <definedName name="PaymAppl_PrevSponsor">#REF!</definedName>
    <definedName name="PaymAppl_ProjectTypes" localSheetId="0">'Zahlungsantrag LEW14-20'!$A$140:$A$235</definedName>
    <definedName name="PaymAppl_ProjectTypes">#REF!</definedName>
    <definedName name="PaymAppl_ProvinceIdx" localSheetId="0">'Zahlungsantrag LEW14-20'!$AN$4</definedName>
    <definedName name="PaymAppl_ProvinceIdx">#REF!</definedName>
    <definedName name="PaymAppl_ProvinceLogo" localSheetId="0">'Zahlungsantrag LEW14-20'!$AN$5</definedName>
    <definedName name="PaymAppl_ProvinceLogo">#REF!</definedName>
    <definedName name="PaymAppl_Revenue" localSheetId="0">'Zahlungsantrag LEW14-20'!$AD$77</definedName>
    <definedName name="PaymAppl_Revenue">#REF!</definedName>
    <definedName name="PaymAppl_Sponsor" localSheetId="0">'Zahlungsantrag LEW14-20'!$AN$2</definedName>
    <definedName name="PaymAppl_Sponsor">#REF!</definedName>
    <definedName name="PaymAppl_SponsorLogoArea" localSheetId="0">'Zahlungsantrag LEW14-20'!$N$1:$AM$5</definedName>
    <definedName name="PaymAppl_SponsorLogoArea">#REF!</definedName>
    <definedName name="PaymAppl_SupportPeriodEnd" localSheetId="4">#REF!</definedName>
    <definedName name="PaymAppl_SupportPeriodEnd" localSheetId="0">'Zahlungsantrag LEW14-20'!$AG$79</definedName>
    <definedName name="PaymAppl_SupportPeriodEnd">#REF!</definedName>
    <definedName name="PaymAppl_SupportPeriodStart" localSheetId="4">#REF!</definedName>
    <definedName name="PaymAppl_SupportPeriodStart" localSheetId="0">'Zahlungsantrag LEW14-20'!$Y$79</definedName>
    <definedName name="PaymAppl_SupportPeriodStart">#REF!</definedName>
    <definedName name="PaymAppl_TaxDeduct" localSheetId="4">#REF!</definedName>
    <definedName name="PaymAppl_TaxDeduct" localSheetId="0">'Zahlungsantrag LEW14-20'!$AN$29</definedName>
    <definedName name="PaymAppl_TaxDeduct">#REF!</definedName>
    <definedName name="Pict_Logo.AMA" localSheetId="0" hidden="1">'Zahlungsantrag LEW14-20'!$A$1</definedName>
    <definedName name="Pict_Logo.BMDW.2018" localSheetId="0" hidden="1">'Zahlungsantrag LEW14-20'!$AS$275</definedName>
    <definedName name="Pict_Logo.BMK.2020" localSheetId="0" hidden="1">'Zahlungsantrag LEW14-20'!$AQ$251</definedName>
    <definedName name="Pict_Logo.BMLFUW" localSheetId="0" hidden="1">'Zahlungsantrag LEW14-20'!$AP$14</definedName>
    <definedName name="Pict_Logo.BMLRT.2020" localSheetId="0" hidden="1">'Zahlungsantrag LEW14-20'!$N$1</definedName>
    <definedName name="Pict_Logo.BMNT.2018.2" localSheetId="0" hidden="1">'Zahlungsantrag LEW14-20'!$AP$157</definedName>
    <definedName name="Pict_Logo.BMNT.2018.3" localSheetId="0" hidden="1">'Zahlungsantrag LEW14-20'!$AP$149</definedName>
    <definedName name="Pict_Logo.BMNT.Interim" localSheetId="0" hidden="1">'Zahlungsantrag LEW14-20'!$AP$133</definedName>
    <definedName name="Pict_Logo.BMVIT" localSheetId="0" hidden="1">'Zahlungsantrag LEW14-20'!$AP$39</definedName>
    <definedName name="Pict_Logo.BMVIT.2018" localSheetId="0" hidden="1">'Zahlungsantrag LEW14-20'!$AQ$263</definedName>
    <definedName name="Pict_Logo.BMWFW" localSheetId="0" hidden="1">'Zahlungsantrag LEW14-20'!$AP$47</definedName>
    <definedName name="Pict_Logo.Burgenland" localSheetId="0" hidden="1">'Zahlungsantrag LEW14-20'!$AP$55</definedName>
    <definedName name="Pict_Logo.EU" localSheetId="0" hidden="1">'Zahlungsantrag LEW14-20'!$AF$1</definedName>
    <definedName name="Pict_Logo.Karnten" localSheetId="0" hidden="1">'Zahlungsantrag LEW14-20'!$AP$65</definedName>
    <definedName name="Pict_Logo.LE1420" localSheetId="0" hidden="1">'Zahlungsantrag LEW14-20'!$W$1</definedName>
    <definedName name="Pict_Logo.Leader" localSheetId="0" hidden="1">'Zahlungsantrag LEW14-20'!$AP$141</definedName>
    <definedName name="Pict_Logo.NOe" localSheetId="0" hidden="1">'Zahlungsantrag LEW14-20'!$AP$73</definedName>
    <definedName name="Pict_Logo.NOe.2021" localSheetId="0" hidden="1">'Zahlungsantrag LEW14-20'!$BG$73</definedName>
    <definedName name="Pict_Logo.OOe" localSheetId="0" hidden="1">'Zahlungsantrag LEW14-20'!$AP$81</definedName>
    <definedName name="Pict_Logo.OOe.2021" localSheetId="0" hidden="1">'Zahlungsantrag LEW14-20'!$BG$81</definedName>
    <definedName name="Pict_Logo.Salzburg" localSheetId="0" hidden="1">'Zahlungsantrag LEW14-20'!$AP$91</definedName>
    <definedName name="Pict_Logo.Steiermark" localSheetId="0" hidden="1">'Zahlungsantrag LEW14-20'!$AP$100</definedName>
    <definedName name="Pict_Logo.Tirol" localSheetId="0" hidden="1">'Zahlungsantrag LEW14-20'!$AP$111</definedName>
    <definedName name="Pict_Logo.Tirol.2020" localSheetId="0" hidden="1">'Zahlungsantrag LEW14-20'!$AY$111</definedName>
    <definedName name="Pict_Logo.Vorarlberg" localSheetId="0" hidden="1">'Zahlungsantrag LEW14-20'!$AP$120</definedName>
    <definedName name="Pict_Logo.Wien" localSheetId="0" hidden="1">'Zahlungsantrag LEW14-20'!$AP$127</definedName>
    <definedName name="ProjectTypeSponsors">'TABLE Fördergeber'!$A$2:$B$87</definedName>
    <definedName name="ScratchPad_ApplicantID" localSheetId="6">Notizen!$D$3</definedName>
    <definedName name="ScratchPad_ApplicantID">#REF!</definedName>
    <definedName name="ScratchPad_ApplicantName" localSheetId="6">Notizen!$D$5</definedName>
    <definedName name="ScratchPad_ApplicantName">#REF!</definedName>
    <definedName name="ScratchPad_ApplicationID" localSheetId="6">Notizen!$D$7</definedName>
    <definedName name="ScratchPad_ApplicationID">#REF!</definedName>
    <definedName name="ScratchPad_ApplicationSubject" localSheetId="6">Notizen!$D$9</definedName>
    <definedName name="ScratchPad_ApplicationSubject">#REF!</definedName>
    <definedName name="ScratchPad_DefaultCursorPos" localSheetId="6">Notizen!$A$17</definedName>
    <definedName name="ScratchPad_DefaultCursorPos">#REF!</definedName>
    <definedName name="ScratchPad_FormVersion" localSheetId="6">Notizen!$L$2</definedName>
    <definedName name="ScratchPad_FormVersion">#REF!</definedName>
    <definedName name="ScratchPad_SupportPeriodEnd" localSheetId="6">Notizen!$F$14</definedName>
    <definedName name="ScratchPad_SupportPeriodEnd">#REF!</definedName>
    <definedName name="ScratchPad_SupportPeriodStart" localSheetId="6">Notizen!$D$14</definedName>
    <definedName name="ScratchPad_SupportPeriodStart">#REF!</definedName>
    <definedName name="ScratchPad_TaxDeduct" localSheetId="6">Notizen!$D$11</definedName>
    <definedName name="ScratchPad_TaxDeduct">#REF!</definedName>
    <definedName name="StdCost_AcceptedCostVOK" localSheetId="5">Standardkosten!$AG$48</definedName>
    <definedName name="StdCost_AcceptedCostVOK">#REF!</definedName>
    <definedName name="StdCost_AcceptedCostVWK" localSheetId="5">Standardkosten!$W$48</definedName>
    <definedName name="StdCost_AcceptedCostVWK">#REF!</definedName>
    <definedName name="StdCost_ApplicantIDCell" localSheetId="5">Standardkosten!$F$3</definedName>
    <definedName name="StdCost_ApplicantIDCell">#REF!</definedName>
    <definedName name="StdCost_ApplicantNameCell" localSheetId="5">Standardkosten!$F$5</definedName>
    <definedName name="StdCost_ApplicantNameCell">#REF!</definedName>
    <definedName name="StdCost_ApplicationIDCell" localSheetId="5">Standardkosten!$F$7</definedName>
    <definedName name="StdCost_ApplicationIDCell">#REF!</definedName>
    <definedName name="StdCost_ApplicationSubject" localSheetId="5">Standardkosten!$F$9</definedName>
    <definedName name="StdCost_ApplicationSubject">#REF!</definedName>
    <definedName name="StdCost_ApplicationSubjectShadow" localSheetId="5">Standardkosten!$F$10</definedName>
    <definedName name="StdCost_ApplicationSubjectShadow">#REF!</definedName>
    <definedName name="StdCost_AppliedCost" localSheetId="5">Standardkosten!$N$48</definedName>
    <definedName name="StdCost_AppliedCost">#REF!</definedName>
    <definedName name="StdCost_DefaultActiveCell" localSheetId="5">Standardkosten!$F$9:$G$9</definedName>
    <definedName name="StdCost_DefaultActiveCell">#REF!</definedName>
    <definedName name="StdCost_FormVersion" localSheetId="5">Standardkosten!$N$2</definedName>
    <definedName name="StdCost_FormVersion">#REF!</definedName>
    <definedName name="StdCost_PrintFilterColumn" localSheetId="5">Standardkosten!$A:$A</definedName>
    <definedName name="StdCost_PrintFilterColumn">#REF!</definedName>
    <definedName name="StdCost_PrintFilterRow" localSheetId="5">Standardkosten!$21:$21</definedName>
    <definedName name="StdCost_PrintFilterRow">#REF!</definedName>
    <definedName name="StdCost_ReceiptPasteGuardRow" localSheetId="5">Standardkosten!$45:$45</definedName>
    <definedName name="StdCost_ReceiptPasteGuardRow">#REF!</definedName>
    <definedName name="StdCost_ReceiptRangeHeadRow" localSheetId="5">Standardkosten!$24:$24</definedName>
    <definedName name="StdCost_ReceiptRangeHeadRow">#REF!</definedName>
    <definedName name="StdCost_ReceiptRangeTailRow" localSheetId="5">Standardkosten!$47:$47</definedName>
    <definedName name="StdCost_ReceiptRangeTailRow">#REF!</definedName>
    <definedName name="StdCost_ReceiptTemplateRow" localSheetId="5">Standardkosten!$46:$46</definedName>
    <definedName name="StdCost_ReceiptTemplateRow">#REF!</definedName>
    <definedName name="StdCost_ReducedCostVOK" localSheetId="5">Standardkosten!$AC$48</definedName>
    <definedName name="StdCost_ReducedCostVOK">#REF!</definedName>
    <definedName name="StdCost_ReducedCostVWK" localSheetId="5">Standardkosten!$S$48</definedName>
    <definedName name="StdCost_ReducedCostVWK">#REF!</definedName>
    <definedName name="StdCost_SanctionsVOK" localSheetId="5">Standardkosten!$AK$48</definedName>
    <definedName name="StdCost_SanctionsVOK">#REF!</definedName>
    <definedName name="StdCost_SanctionsVWK" localSheetId="2">#REF!</definedName>
    <definedName name="StdCost_SanctionsVWK" localSheetId="6">#REF!</definedName>
    <definedName name="StdCost_SanctionsVWK" localSheetId="5">Standardkosten!#REF!</definedName>
    <definedName name="StdCost_SanctionsVWK" localSheetId="3">#REF!</definedName>
    <definedName name="StdCost_SanctionsVWK" localSheetId="0">#REF!</definedName>
    <definedName name="StdCost_SanctionsVWK">#REF!</definedName>
    <definedName name="StdCost_SelectModeButtonRows" localSheetId="5">Standardkosten!$18:$20</definedName>
    <definedName name="StdCost_SelectModeButtonRows">#REF!</definedName>
    <definedName name="StdCost_SignatureRange" localSheetId="5">Standardkosten!$49:$55</definedName>
    <definedName name="StdCost_SignatureRange">#REF!</definedName>
    <definedName name="StdCost_SupportPeriodEndCell" localSheetId="5">Standardkosten!$G$16</definedName>
    <definedName name="StdCost_SupportPeriodEndCell">#REF!</definedName>
    <definedName name="StdCost_SupportPeriodStartCell" localSheetId="5">Standardkosten!$F$16</definedName>
    <definedName name="StdCost_SupportPeriodStartCell">#REF!</definedName>
    <definedName name="StdCost_TaxDeductCell" localSheetId="5">Standardkosten!$F$12</definedName>
    <definedName name="StdCost_TaxDeductCell">#REF!</definedName>
    <definedName name="StdCost_TotalCost" localSheetId="5">Standardkosten!$L$48</definedName>
    <definedName name="StdCost_TotalCost">#REF!</definedName>
    <definedName name="Stm_ApplicantID" localSheetId="2">'Auswahl Belegaufstellungen'!$C$3</definedName>
    <definedName name="Stm_ApplicantID" localSheetId="4">#REF!</definedName>
    <definedName name="Stm_ApplicantID">#REF!</definedName>
    <definedName name="Stm_ApplicantName" localSheetId="2">'Auswahl Belegaufstellungen'!$C$5</definedName>
    <definedName name="Stm_ApplicantName" localSheetId="4">#REF!</definedName>
    <definedName name="Stm_ApplicantName">#REF!</definedName>
    <definedName name="Stm_ApplicationID" localSheetId="2">'Auswahl Belegaufstellungen'!$C$7</definedName>
    <definedName name="Stm_ApplicationID" localSheetId="4">#REF!</definedName>
    <definedName name="Stm_ApplicationID">#REF!</definedName>
    <definedName name="Stm_FormVersion" localSheetId="2">'Auswahl Belegaufstellungen'!$E$2</definedName>
    <definedName name="Stm_FormVersion">#REF!</definedName>
    <definedName name="Stm_SupportPeriodEnd" localSheetId="2">'Auswahl Belegaufstellungen'!$D$13</definedName>
    <definedName name="Stm_SupportPeriodEnd" localSheetId="4">#REF!</definedName>
    <definedName name="Stm_SupportPeriodEnd">#REF!</definedName>
    <definedName name="Stm_SupportPeriodStart" localSheetId="2">'Auswahl Belegaufstellungen'!$C$13</definedName>
    <definedName name="Stm_SupportPeriodStart" localSheetId="4">#REF!</definedName>
    <definedName name="Stm_SupportPeriodStart">#REF!</definedName>
    <definedName name="Stm_TaxDeduct" localSheetId="2">'Auswahl Belegaufstellungen'!$C$9</definedName>
    <definedName name="Stm_TaxDeduct" localSheetId="4">#REF!</definedName>
    <definedName name="Stm_TaxDeduct">#REF!</definedName>
    <definedName name="Stm_ViewMode" localSheetId="2">'Auswahl Belegaufstellungen'!$D$37</definedName>
    <definedName name="Stm_ViewMode">#REF!</definedName>
    <definedName name="Stm_ViewModeSelectRange" localSheetId="2">'Auswahl Belegaufstellungen'!$30:$39</definedName>
    <definedName name="Stm_ViewModeSelectRange">#REF!</definedName>
    <definedName name="Summary_ApplicantID" localSheetId="3">Übersicht!$C$3</definedName>
    <definedName name="Summary_ApplicantID">#REF!</definedName>
    <definedName name="Summary_ApplicantName" localSheetId="3">Übersicht!$C$5</definedName>
    <definedName name="Summary_ApplicantName">#REF!</definedName>
    <definedName name="Summary_ApplicationID" localSheetId="3">Übersicht!$C$7</definedName>
    <definedName name="Summary_ApplicationID">#REF!</definedName>
    <definedName name="Summary_ButtonARows" localSheetId="3">Übersicht!$19:$22</definedName>
    <definedName name="Summary_ButtonARows">#REF!</definedName>
    <definedName name="Summary_ButtonBRows" localSheetId="3">Übersicht!$23:$27</definedName>
    <definedName name="Summary_ButtonBRows">#REF!</definedName>
    <definedName name="Summary_ButtonCRows" localSheetId="3">Übersicht!$28:$32</definedName>
    <definedName name="Summary_ButtonCRows">#REF!</definedName>
    <definedName name="Summary_ButtonDRows" localSheetId="3">Übersicht!$33:$37</definedName>
    <definedName name="Summary_ButtonDRows">#REF!</definedName>
    <definedName name="Summary_ButtonRows" localSheetId="3">Übersicht!$19:$37</definedName>
    <definedName name="Summary_ButtonRows">#REF!</definedName>
    <definedName name="Summary_ButtonVisibilityRow" localSheetId="3">Übersicht!$41:$41</definedName>
    <definedName name="Summary_ButtonVisibilityRow">#REF!</definedName>
    <definedName name="Summary_FooterTemplateRange" localSheetId="3">Übersicht!$45:$46</definedName>
    <definedName name="Summary_FooterTemplateRange">#REF!</definedName>
    <definedName name="Summary_FormVersion" localSheetId="3">Übersicht!$L$2</definedName>
    <definedName name="Summary_FormVersion">#REF!</definedName>
    <definedName name="Summary_GlobalFooterTemplateRange" localSheetId="3">Übersicht!$A$47:$L$47</definedName>
    <definedName name="Summary_GlobalFooterTemplateRange">#REF!</definedName>
    <definedName name="Summary_GroupByCell" localSheetId="3">Übersicht!$C$14</definedName>
    <definedName name="Summary_GroupByCell">#REF!</definedName>
    <definedName name="Summary_GroupByCellShadow" localSheetId="3">Übersicht!$E$41</definedName>
    <definedName name="Summary_GroupByCellShadow">#REF!</definedName>
    <definedName name="Summary_HeaderTemplateRange" localSheetId="3">Übersicht!$42:$43</definedName>
    <definedName name="Summary_HeaderTemplateRange">#REF!</definedName>
    <definedName name="Summary_ItemTemplateRow" localSheetId="3">Übersicht!$A$44:$L$44</definedName>
    <definedName name="Summary_ItemTemplateRow">#REF!</definedName>
    <definedName name="Summary_LockButtonRows" localSheetId="3">Übersicht!$38:$40</definedName>
    <definedName name="Summary_LockButtonRows">#REF!</definedName>
    <definedName name="Summary_ModeButtonRows" localSheetId="3">Übersicht!$16:$17</definedName>
    <definedName name="Summary_ModeButtonRows">#REF!</definedName>
    <definedName name="Summary_SupportPeriodEnd" localSheetId="3">Übersicht!$F$12</definedName>
    <definedName name="Summary_SupportPeriodEnd">#REF!</definedName>
    <definedName name="Summary_SupportPeriodStart" localSheetId="3">Übersicht!$D$12</definedName>
    <definedName name="Summary_SupportPeriodStart">#REF!</definedName>
    <definedName name="Summary_TaxDeduct" localSheetId="3">Übersicht!$C$9</definedName>
    <definedName name="Summary_TaxDeduct">#REF!</definedName>
    <definedName name="Summary_TemplateRange" localSheetId="3">Übersicht!$A$42:$L$47</definedName>
    <definedName name="Summary_TemplateRang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20" l="1"/>
  <c r="F74" i="20" s="1"/>
  <c r="D73" i="20"/>
  <c r="F73" i="20" s="1"/>
  <c r="D69" i="20"/>
  <c r="D76" i="20" s="1"/>
  <c r="F76" i="20" s="1"/>
  <c r="F68" i="20"/>
  <c r="F67" i="20"/>
  <c r="F69" i="20" s="1"/>
  <c r="G35" i="20"/>
  <c r="H35" i="20" s="1"/>
  <c r="F35" i="20"/>
  <c r="G34" i="20"/>
  <c r="H34" i="20" s="1"/>
  <c r="F34" i="20"/>
  <c r="G33" i="20"/>
  <c r="H33" i="20" s="1"/>
  <c r="F33" i="20"/>
  <c r="F32" i="20"/>
  <c r="G32" i="20" s="1"/>
  <c r="H32" i="20" s="1"/>
  <c r="F31" i="20"/>
  <c r="G31" i="20" s="1"/>
  <c r="H31" i="20" s="1"/>
  <c r="F30" i="20"/>
  <c r="G30" i="20" s="1"/>
  <c r="H30" i="20" s="1"/>
  <c r="F29" i="20"/>
  <c r="G29" i="20" s="1"/>
  <c r="H29" i="20" s="1"/>
  <c r="F28" i="20"/>
  <c r="G28" i="20" s="1"/>
  <c r="H28" i="20" s="1"/>
  <c r="G27" i="20"/>
  <c r="H27" i="20" s="1"/>
  <c r="F27" i="20"/>
  <c r="E19" i="20"/>
  <c r="D19" i="20"/>
  <c r="E18" i="20"/>
  <c r="D18" i="20"/>
  <c r="E17" i="20"/>
  <c r="D17" i="20"/>
  <c r="E16" i="20"/>
  <c r="D16" i="20"/>
  <c r="C16" i="20"/>
  <c r="E15" i="20"/>
  <c r="D15" i="20"/>
  <c r="E14" i="20"/>
  <c r="D14" i="20"/>
  <c r="E13" i="20"/>
  <c r="D13" i="20"/>
  <c r="E12" i="20"/>
  <c r="D12" i="20"/>
  <c r="E11" i="20"/>
  <c r="D11" i="20"/>
  <c r="E10" i="20"/>
  <c r="D10" i="20"/>
  <c r="E9" i="20"/>
  <c r="D9" i="20"/>
  <c r="E8" i="20"/>
  <c r="D8" i="20"/>
  <c r="E7" i="20"/>
  <c r="D7" i="20"/>
  <c r="E6" i="20"/>
  <c r="D6" i="20"/>
  <c r="E5" i="20"/>
  <c r="D5" i="20"/>
  <c r="E4" i="20"/>
  <c r="D4" i="20"/>
  <c r="E3" i="20"/>
  <c r="D3" i="20"/>
  <c r="AG47" i="11"/>
  <c r="AI47" i="11" s="1"/>
  <c r="AK47" i="11" s="1"/>
  <c r="AC47" i="11"/>
  <c r="W47" i="11"/>
  <c r="S47" i="11"/>
  <c r="N47" i="11"/>
  <c r="L47" i="11"/>
  <c r="AG46" i="11"/>
  <c r="AI46" i="11" s="1"/>
  <c r="AK46" i="11" s="1"/>
  <c r="AC46" i="11"/>
  <c r="W46" i="11"/>
  <c r="S46" i="11"/>
  <c r="L46" i="11"/>
  <c r="N46" i="11" s="1"/>
  <c r="C46" i="11"/>
  <c r="C47" i="11" s="1"/>
  <c r="AG44" i="11"/>
  <c r="AI44" i="11" s="1"/>
  <c r="AK44" i="11" s="1"/>
  <c r="AC44" i="11"/>
  <c r="W44" i="11"/>
  <c r="S44" i="11"/>
  <c r="N44" i="11"/>
  <c r="L44" i="11"/>
  <c r="AG43" i="11"/>
  <c r="AI43" i="11" s="1"/>
  <c r="AK43" i="11" s="1"/>
  <c r="AC43" i="11"/>
  <c r="W43" i="11"/>
  <c r="S43" i="11"/>
  <c r="L43" i="11"/>
  <c r="N43" i="11" s="1"/>
  <c r="AG42" i="11"/>
  <c r="AI42" i="11" s="1"/>
  <c r="AK42" i="11" s="1"/>
  <c r="AC42" i="11"/>
  <c r="W42" i="11"/>
  <c r="S42" i="11"/>
  <c r="L42" i="11"/>
  <c r="N42" i="11" s="1"/>
  <c r="AI41" i="11"/>
  <c r="AK41" i="11" s="1"/>
  <c r="AG41" i="11"/>
  <c r="AC41" i="11"/>
  <c r="W41" i="11"/>
  <c r="S41" i="11"/>
  <c r="L41" i="11"/>
  <c r="N41" i="11" s="1"/>
  <c r="AG40" i="11"/>
  <c r="AI40" i="11" s="1"/>
  <c r="AK40" i="11" s="1"/>
  <c r="AC40" i="11"/>
  <c r="W40" i="11"/>
  <c r="S40" i="11"/>
  <c r="L40" i="11"/>
  <c r="N40" i="11" s="1"/>
  <c r="AI39" i="11"/>
  <c r="AK39" i="11" s="1"/>
  <c r="AG39" i="11"/>
  <c r="AC39" i="11"/>
  <c r="W39" i="11"/>
  <c r="S39" i="11"/>
  <c r="L39" i="11"/>
  <c r="N39" i="11" s="1"/>
  <c r="AG38" i="11"/>
  <c r="AI38" i="11" s="1"/>
  <c r="AK38" i="11" s="1"/>
  <c r="AC38" i="11"/>
  <c r="W38" i="11"/>
  <c r="S38" i="11"/>
  <c r="N38" i="11"/>
  <c r="L38" i="11"/>
  <c r="AG37" i="11"/>
  <c r="AI37" i="11" s="1"/>
  <c r="AK37" i="11" s="1"/>
  <c r="AC37" i="11"/>
  <c r="W37" i="11"/>
  <c r="S37" i="11"/>
  <c r="L37" i="11"/>
  <c r="N37" i="11" s="1"/>
  <c r="AG36" i="11"/>
  <c r="AI36" i="11" s="1"/>
  <c r="AK36" i="11" s="1"/>
  <c r="AC36" i="11"/>
  <c r="W36" i="11"/>
  <c r="S36" i="11"/>
  <c r="N36" i="11"/>
  <c r="L36" i="11"/>
  <c r="AG35" i="11"/>
  <c r="AI35" i="11" s="1"/>
  <c r="AK35" i="11" s="1"/>
  <c r="AC35" i="11"/>
  <c r="W35" i="11"/>
  <c r="S35" i="11"/>
  <c r="L35" i="11"/>
  <c r="N35" i="11" s="1"/>
  <c r="AG34" i="11"/>
  <c r="AI34" i="11" s="1"/>
  <c r="AK34" i="11" s="1"/>
  <c r="AC34" i="11"/>
  <c r="W34" i="11"/>
  <c r="S34" i="11"/>
  <c r="L34" i="11"/>
  <c r="N34" i="11" s="1"/>
  <c r="AG33" i="11"/>
  <c r="AI33" i="11" s="1"/>
  <c r="AK33" i="11" s="1"/>
  <c r="AC33" i="11"/>
  <c r="W33" i="11"/>
  <c r="S33" i="11"/>
  <c r="L33" i="11"/>
  <c r="N33" i="11" s="1"/>
  <c r="AG32" i="11"/>
  <c r="AI32" i="11" s="1"/>
  <c r="AK32" i="11" s="1"/>
  <c r="AC32" i="11"/>
  <c r="W32" i="11"/>
  <c r="S32" i="11"/>
  <c r="L32" i="11"/>
  <c r="N32" i="11" s="1"/>
  <c r="AI31" i="11"/>
  <c r="AK31" i="11" s="1"/>
  <c r="AG31" i="11"/>
  <c r="AC31" i="11"/>
  <c r="W31" i="11"/>
  <c r="S31" i="11"/>
  <c r="L31" i="11"/>
  <c r="N31" i="11" s="1"/>
  <c r="AG30" i="11"/>
  <c r="AI30" i="11" s="1"/>
  <c r="AK30" i="11" s="1"/>
  <c r="AC30" i="11"/>
  <c r="W30" i="11"/>
  <c r="S30" i="11"/>
  <c r="N30" i="11"/>
  <c r="L30" i="11"/>
  <c r="AI29" i="11"/>
  <c r="AK29" i="11" s="1"/>
  <c r="AG29" i="11"/>
  <c r="AC29" i="11"/>
  <c r="W29" i="11"/>
  <c r="S29" i="11"/>
  <c r="L29" i="11"/>
  <c r="N29" i="11" s="1"/>
  <c r="AG28" i="11"/>
  <c r="AI28" i="11" s="1"/>
  <c r="AK28" i="11" s="1"/>
  <c r="AC28" i="11"/>
  <c r="W28" i="11"/>
  <c r="S28" i="11"/>
  <c r="L28" i="11"/>
  <c r="N28" i="11" s="1"/>
  <c r="AG27" i="11"/>
  <c r="AI27" i="11" s="1"/>
  <c r="AK27" i="11" s="1"/>
  <c r="AC27" i="11"/>
  <c r="W27" i="11"/>
  <c r="S27" i="11"/>
  <c r="L27" i="11"/>
  <c r="N27" i="11" s="1"/>
  <c r="AG26" i="11"/>
  <c r="AI26" i="11" s="1"/>
  <c r="AK26" i="11" s="1"/>
  <c r="AC26" i="11"/>
  <c r="W26" i="11"/>
  <c r="S26" i="11"/>
  <c r="L26" i="11"/>
  <c r="N26" i="11" s="1"/>
  <c r="AI25" i="11"/>
  <c r="AK25" i="11" s="1"/>
  <c r="AG25" i="11"/>
  <c r="AC25" i="11"/>
  <c r="W25" i="11"/>
  <c r="S25" i="11"/>
  <c r="L25" i="11"/>
  <c r="N25" i="11" s="1"/>
  <c r="C25" i="11"/>
  <c r="C26" i="11" s="1"/>
  <c r="C27" i="11" s="1"/>
  <c r="C28" i="11" s="1"/>
  <c r="C29" i="11" s="1"/>
  <c r="C30" i="11" s="1"/>
  <c r="C31" i="11" s="1"/>
  <c r="C32" i="11" s="1"/>
  <c r="C33" i="11" s="1"/>
  <c r="C34" i="11" s="1"/>
  <c r="C35" i="11" s="1"/>
  <c r="C36" i="11" s="1"/>
  <c r="C37" i="11" s="1"/>
  <c r="C38" i="11" s="1"/>
  <c r="C39" i="11" s="1"/>
  <c r="C40" i="11" s="1"/>
  <c r="C41" i="11" s="1"/>
  <c r="C42" i="11" s="1"/>
  <c r="C43" i="11" s="1"/>
  <c r="C44" i="11" s="1"/>
  <c r="AG24" i="11"/>
  <c r="AC24" i="11"/>
  <c r="W24" i="11"/>
  <c r="S24" i="11"/>
  <c r="L24" i="11"/>
  <c r="N24" i="11" s="1"/>
  <c r="F13" i="11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L55" i="6"/>
  <c r="AD77" i="2" s="1"/>
  <c r="D13" i="5"/>
  <c r="G16" i="11" s="1"/>
  <c r="C13" i="5"/>
  <c r="F16" i="11" s="1"/>
  <c r="C10" i="5"/>
  <c r="C7" i="5"/>
  <c r="F7" i="11" s="1"/>
  <c r="C3" i="5"/>
  <c r="F3" i="11" s="1"/>
  <c r="AF69" i="2"/>
  <c r="AN45" i="2"/>
  <c r="AN40" i="2"/>
  <c r="AN37" i="2"/>
  <c r="AN35" i="2"/>
  <c r="AN32" i="2"/>
  <c r="H69" i="2" s="1"/>
  <c r="C5" i="5" s="1"/>
  <c r="AN29" i="2"/>
  <c r="C9" i="5" s="1"/>
  <c r="AN18" i="2"/>
  <c r="AN2" i="2"/>
  <c r="F12" i="6" l="1"/>
  <c r="D14" i="17"/>
  <c r="AG48" i="11"/>
  <c r="J50" i="6" s="1"/>
  <c r="J51" i="6" s="1"/>
  <c r="J55" i="6" s="1"/>
  <c r="F5" i="11"/>
  <c r="C5" i="6"/>
  <c r="D5" i="17"/>
  <c r="D11" i="17"/>
  <c r="C9" i="6"/>
  <c r="F12" i="11"/>
  <c r="D12" i="6"/>
  <c r="F14" i="17"/>
  <c r="D75" i="20"/>
  <c r="F75" i="20" s="1"/>
  <c r="D3" i="17"/>
  <c r="D72" i="20"/>
  <c r="F72" i="20" s="1"/>
  <c r="C3" i="6"/>
  <c r="S48" i="11"/>
  <c r="G50" i="6" s="1"/>
  <c r="G51" i="6" s="1"/>
  <c r="G55" i="6" s="1"/>
  <c r="W48" i="11"/>
  <c r="H50" i="6" s="1"/>
  <c r="H51" i="6" s="1"/>
  <c r="H55" i="6" s="1"/>
  <c r="D7" i="17"/>
  <c r="C7" i="6"/>
  <c r="AC48" i="11"/>
  <c r="I50" i="6" s="1"/>
  <c r="I51" i="6" s="1"/>
  <c r="I55" i="6" s="1"/>
  <c r="N48" i="11"/>
  <c r="F50" i="6" s="1"/>
  <c r="F51" i="6" s="1"/>
  <c r="F55" i="6" s="1"/>
  <c r="U77" i="2" s="1"/>
  <c r="AI24" i="11"/>
  <c r="AK24" i="11" s="1"/>
  <c r="AK48" i="11" s="1"/>
  <c r="K50" i="6" s="1"/>
  <c r="K51" i="6" s="1"/>
  <c r="K55" i="6" s="1"/>
  <c r="L48" i="11"/>
  <c r="E50" i="6" l="1"/>
  <c r="E51" i="6" s="1"/>
  <c r="E55" i="6" s="1"/>
  <c r="L77" i="2" s="1"/>
  <c r="D50" i="6"/>
  <c r="D51" i="6" s="1"/>
  <c r="D55" i="6" s="1"/>
  <c r="C77" i="2" s="1"/>
  <c r="F77" i="20"/>
  <c r="F79" i="20" s="1"/>
</calcChain>
</file>

<file path=xl/sharedStrings.xml><?xml version="1.0" encoding="utf-8"?>
<sst xmlns="http://schemas.openxmlformats.org/spreadsheetml/2006/main" count="774" uniqueCount="387">
  <si>
    <t>Agrarmarkt Austria</t>
  </si>
  <si>
    <t>Dresdner Straße 70</t>
  </si>
  <si>
    <t>A-1200 Wien</t>
  </si>
  <si>
    <t>BMLRT/LE1420/LD/EU</t>
  </si>
  <si>
    <t>www.ama.at</t>
  </si>
  <si>
    <t>DVR: 0719838</t>
  </si>
  <si>
    <t>Logo-OOe</t>
  </si>
  <si>
    <t>Zahlungsantrag</t>
  </si>
  <si>
    <r>
      <rPr>
        <sz val="10"/>
        <rFont val="Times New Roman"/>
        <family val="1"/>
      </rPr>
      <t xml:space="preserve">zur Auszahlung einer Förderung eines Vorhabens  </t>
    </r>
  </si>
  <si>
    <t>im Rahmen des Österreichischen Programms für ländliche Entwicklung 2014 - 2020</t>
  </si>
  <si>
    <t>X:\Rita Kostenkalkulation\Rita 2016-06-15\Development\Out\Branch</t>
  </si>
  <si>
    <t>Antragsnummer des betroffenen Vorhabens</t>
  </si>
  <si>
    <r>
      <t>Eingangsvermerk (</t>
    </r>
    <r>
      <rPr>
        <sz val="9"/>
        <rFont val="Times New Roman"/>
        <family val="1"/>
      </rPr>
      <t>Einreich-/Bewilligende Stelle)</t>
    </r>
  </si>
  <si>
    <t>Bei vorgelegter Abrechnung handelt es sich um die</t>
  </si>
  <si>
    <t>Der Gebietskörperschaftsanteil beträgt in %</t>
  </si>
  <si>
    <t>Vorhaben</t>
  </si>
  <si>
    <t>Code / Vorhabensart</t>
  </si>
  <si>
    <t>Bitte auswählen</t>
  </si>
  <si>
    <t>Kurzbezeichnung des Vorhabens:</t>
  </si>
  <si>
    <r>
      <t xml:space="preserve">Angaben zum Förderungswerber/zur Förderungswerberin </t>
    </r>
    <r>
      <rPr>
        <sz val="11"/>
        <rFont val="Times New Roman"/>
        <family val="1"/>
      </rPr>
      <t/>
    </r>
  </si>
  <si>
    <t>Betriebs- bzw. Klientennummer:</t>
  </si>
  <si>
    <t>Vorsteuerabzugsberechtigt</t>
  </si>
  <si>
    <t>Titel, Name, Vorname</t>
  </si>
  <si>
    <t>Geburtsdatum</t>
  </si>
  <si>
    <t xml:space="preserve">  </t>
  </si>
  <si>
    <t>Name/Unternehmen</t>
  </si>
  <si>
    <t>Gesellschaftsform</t>
  </si>
  <si>
    <t>ZVR/FB-Nr./GKZ</t>
  </si>
  <si>
    <t>Name</t>
  </si>
  <si>
    <t>Vertretungsbefugte/r</t>
  </si>
  <si>
    <t>Zustelladresse: Straße, Hausnr.</t>
  </si>
  <si>
    <t>Zustelladresse: PLZ, Ort</t>
  </si>
  <si>
    <t>Betriebsadresse: Straße, Hausnr.</t>
  </si>
  <si>
    <t>Betriebsadresse: PLZ, Ort</t>
  </si>
  <si>
    <t>Mobil-,Telefonnr./Email-/Internetadresse</t>
  </si>
  <si>
    <t>Bankverbindung</t>
  </si>
  <si>
    <t>IBAN</t>
  </si>
  <si>
    <t>BIC</t>
  </si>
  <si>
    <t xml:space="preserve">ACHTUNG:
</t>
  </si>
  <si>
    <t>Alle Zahlungen werden auf die letzte von Ihnen bekanntgegebene Bankverbindung überwiesen.
Ihr Auszahlungskonto können Sie jederzeit im eAMA unter KUNDENDATEN einsehen und ändern.</t>
  </si>
  <si>
    <t>Förderungswerber/in</t>
  </si>
  <si>
    <t>Betriebs-/Klientennummer</t>
  </si>
  <si>
    <t>Zahlungsantrag (Seite 2)</t>
  </si>
  <si>
    <t>eingereichte Kosten</t>
  </si>
  <si>
    <t>Belegbetrag brutto</t>
  </si>
  <si>
    <t>Belegbetrag netto</t>
  </si>
  <si>
    <t>Einnahmen</t>
  </si>
  <si>
    <t>€</t>
  </si>
  <si>
    <t>genehmigter Zeitraum für die Kostenanerkennung</t>
  </si>
  <si>
    <t>von</t>
  </si>
  <si>
    <t>bis</t>
  </si>
  <si>
    <t>Allgemeine Beilagen</t>
  </si>
  <si>
    <t>liegt 
bei</t>
  </si>
  <si>
    <t>wird 
nachgereicht</t>
  </si>
  <si>
    <t>nicht 
erforderlich</t>
  </si>
  <si>
    <t>Abrechnungsbelege (Rechnungen, Honorarnoten, Jahreslohnkonten etc.)</t>
  </si>
  <si>
    <t>Belegaufstellung - Investitionen und Sachaufwand</t>
  </si>
  <si>
    <t xml:space="preserve">Belegaufstellung - unbare Eigenleistungen (=unbare Sachleistungen) </t>
  </si>
  <si>
    <t>Belegaufstellung Personalkosten</t>
  </si>
  <si>
    <t>Zeitaufzeichnungen, Tätigkeitsbeschreibungen</t>
  </si>
  <si>
    <t>Zahlungsnachweis/e</t>
  </si>
  <si>
    <t>Nachweis über die Einhaltung der Publizitätskriterien</t>
  </si>
  <si>
    <t>Sonstige Beilage(n):</t>
  </si>
  <si>
    <t xml:space="preserve">Vorhabensspezifische Beilagen, die spätestens mit der Endabrechnung vorgelegt werden  müssen: </t>
  </si>
  <si>
    <t>Benutzungsbewilligung</t>
  </si>
  <si>
    <t>Endbericht</t>
  </si>
  <si>
    <t>Versichungsnachweis bei Investitionen in unbewegl. Investitionsgegenstände</t>
  </si>
  <si>
    <t>Evaluierungsdatenblatt</t>
  </si>
  <si>
    <t>Angaben zu anderen Förderungen/Zuschüssen</t>
  </si>
  <si>
    <t>Keine weitere/n Förderung/en 
bzw. Zuschüsse</t>
  </si>
  <si>
    <t>Im Rahmen d. Projektes wurde bei folgenden anderen Förderstellen um eine Förderung bzw. einen Zuschuss angesucht:</t>
  </si>
  <si>
    <t>Geben Sie hier die entsprechende Stelle sowie die/den beantragte(n)/genehmigten(n)/erhaltene(n) Förderung/Zuschuss an!</t>
  </si>
  <si>
    <t xml:space="preserve">Förderung/Zuschuss im Ausmaß von </t>
  </si>
  <si>
    <t>Bund:</t>
  </si>
  <si>
    <t>Land:</t>
  </si>
  <si>
    <t>Gemeinde/n:</t>
  </si>
  <si>
    <t xml:space="preserve">Mit meiner Unterschrift bestätige ich, </t>
  </si>
  <si>
    <t>-) dass ich alle Angaben im Zahlungsantrag und sämtlichen Beilagen mit bestem Wissen gemacht habe,</t>
  </si>
  <si>
    <t>-) Abrechnungsbelege nicht in unzulässiger Weise zur Abrechnung einer bei einer anderen Abwicklungsstelle
    beantragten Förderung eingebracht habe oder einreichen werde (unzulässige Mehrfachförderung)</t>
  </si>
  <si>
    <t>-) die Beantragung einer mit der LE-Projektförderung kumulierbaren Förderung bei einer anderen Förderungs-
    abwicklungsstelle der Bewilligenden Stelle gemeldet habe oder melden werde,</t>
  </si>
  <si>
    <t xml:space="preserve">-) allen Verpflichtungen gegenüber der Bewilligenden Stelle (z.B. Meldeverpflichtung) nachgekommen bin,
</t>
  </si>
  <si>
    <t>-) dass alle Personen, deren Daten im Rahmen dieses Zahlungsantrages offengelegt wurden, von mir darüber
    informiert wurden, dass eine Verarbeitung ihrer Daten durch die Zahlstelle und Bewilligende Stelle für Zwecke</t>
  </si>
  <si>
    <t xml:space="preserve">    der Abwicklung und Kontrolle der Förderung erfolgt.</t>
  </si>
  <si>
    <t>und ersuche um Auszahlung des entsprechenden Förderungsbetrages.</t>
  </si>
  <si>
    <t>Ort, Datum</t>
  </si>
  <si>
    <t>Name in Blockbuchstaben</t>
  </si>
  <si>
    <t>Unterschrift bzw. firmenmäßige Zeichnung</t>
  </si>
  <si>
    <t>RL/AMA v469.25 / Jan. 2022</t>
  </si>
  <si>
    <t>Liste verfügbarer Vorhabensarten (für Pop-Up-Menu)</t>
  </si>
  <si>
    <t>M 1 A) - Wissenstransfer und Informationsmaßnahmen in der Land- und Forstwirtschaft - Landwirtschaft</t>
  </si>
  <si>
    <t>M 1 B) - Wissenstransfer und Informationsmaßnahmen in der Land- und Forstwirtschaft - Forstwirtschaft</t>
  </si>
  <si>
    <t xml:space="preserve"> - </t>
  </si>
  <si>
    <t>2.1.1. A) - Inanspruchnahme von Beratungsleistungen - Landwirtschaft</t>
  </si>
  <si>
    <t>2.1.1. B) - Inanspruchnahme von Beratungsleistungen - Forstwirtschaft</t>
  </si>
  <si>
    <t>2.1.1. C) - Inanspruchnahme von Beratungsleistungen - KMU</t>
  </si>
  <si>
    <t>2.3.1. - Ausbildung von BeraterInnen</t>
  </si>
  <si>
    <t>3.2.1. - Informations- und Absatzförderungsmaßnahmen</t>
  </si>
  <si>
    <t>4.1.1. - Investitionen in die landwirtschaftliche Erzeugung</t>
  </si>
  <si>
    <t>4.2.1. A) - Verarbeitung, Vermarktung und Entwicklung landwirtschaftlicher Erzeugnisse (Bewilligung AWS)</t>
  </si>
  <si>
    <t>4.2.1. B) - Verarbeitung, Vermarktung und Entwicklung landwirtschaftlicher Erzeugnisse (Bewilligung Bundesländer)</t>
  </si>
  <si>
    <t>4.3.1. - Investitionen in überbetriebliche Bewässerungsinfrastruktur</t>
  </si>
  <si>
    <t>4.3.2. - Investitionen in die Infrastruktur für die Entwicklung, Modernisierung und Anpassung der Forstwirtschaft</t>
  </si>
  <si>
    <t>4.4.1. - Nichtproduktive Investitionen – Ökologische Verbesserung von Gewässern in landwirtschaftlich geprägten Regionen</t>
  </si>
  <si>
    <t>4.4.2. - Nichtproduktive Investitionen – Investitionen zur Stabilisierung von Rutschungen</t>
  </si>
  <si>
    <t>4.4.3. - Nichtproduktive Investitionen – Ökologische Agrarinfrastruktur zur Flurentwicklung</t>
  </si>
  <si>
    <t>6.1.1. - Existenzgründungsbeihilfen für JunglandwirtInnen</t>
  </si>
  <si>
    <t>6.4.1. - Diversifizierung hin zu nichtlandwirtschaftlichen Tätigkeiten</t>
  </si>
  <si>
    <t>6.4.2. - Diversifizierung lw. und fw. Betriebe durch Energie aus nachwachsenden Rohstoffen sowie Energiedienstleistungen</t>
  </si>
  <si>
    <t>6.4.3. - Photovoltaik in der Landwirtschaft</t>
  </si>
  <si>
    <t>6.4.4. - Gründung von innovativen Kleinunternehmen im ländlichen Raum</t>
  </si>
  <si>
    <t>6.4.5. - Förderung von Nahversorgungsbetrieben einschließlich gewerblicher Beherbergungs- und Gastronomiebetriebe</t>
  </si>
  <si>
    <t>7.1.1. A) - Pläne und Entwicklungskonzepte zur Erhaltung des natürlichen Erbes - Naturschutz - Bund</t>
  </si>
  <si>
    <t>7.1.1. A) - Pläne und Entwicklungskonzepte zur Erhaltung des natürlichen Erbes - Naturschutz - Länder</t>
  </si>
  <si>
    <t>7.1.1. B) - Pläne und Entwicklungskonzepte zur Erhaltung des natürlichen Erbes - Nationalparks</t>
  </si>
  <si>
    <t>7.1.2. - Pläne und Entwicklungskonzepte zur Dorferneuerung</t>
  </si>
  <si>
    <t>7.1.3. - Lokale Agenda 21 - Bund</t>
  </si>
  <si>
    <t>7.1.3. - Lokale Agenda 21 - Länder</t>
  </si>
  <si>
    <t>7.2.1. - Ländliche Verkehrsinfrastruktur</t>
  </si>
  <si>
    <t>7.2.2. - Investitionen in erneuerbare Energien</t>
  </si>
  <si>
    <t>7.2.3. - Umsetzung von Klima- und Energieprojekten auf lokaler Ebene</t>
  </si>
  <si>
    <t>7.3.1. - Breitbandinfrastruktur in ländlichen Gebieten</t>
  </si>
  <si>
    <t>7.4.1. A) - Soziale Angelegenheiten - BMASK</t>
  </si>
  <si>
    <t>7.4.1. B) - Soziale Angelegenheiten - BMG</t>
  </si>
  <si>
    <t>7.4.2. - Klimafreundliche Mobilitätslösungen (klimaaktiv mobil)</t>
  </si>
  <si>
    <t>7.5.1. A) - Investitionen in kleine touristische Infrastruktur - BMLRT</t>
  </si>
  <si>
    <t>7.5.1. B) - Investitionen in kleine touristische Infrastruktur - Forst</t>
  </si>
  <si>
    <t>7.5.1. C) - Investitionen in kleine touristische Infrastruktur - Länder</t>
  </si>
  <si>
    <t xml:space="preserve">7.6.1. A) - Studien und Investitionen zur Erhaltung, Wiederherstellung und Verbesserung des natürlichen Erbes - Naturschutz - Bund </t>
  </si>
  <si>
    <t>7.6.1. A) - Studien und Investitionen zur Erhaltung, Wiederherstellung und Verbesserung des natürlichen Erbes - Naturschutz - Länder</t>
  </si>
  <si>
    <t>7.6.1. B) - Studien und Investitionen zur Erhaltung, Wiederherstellung und Verbesserung des natürlichen Erbes - Nationalparks</t>
  </si>
  <si>
    <t>7.6.1. C) - Studien und Investitionen zur Erhaltung, Wiederherstellung und Verbesserung des natürlichen Erbes - Forst - Bund</t>
  </si>
  <si>
    <t>7.6.1. C) - Studien und Investitionen zur Erhaltung, Wiederherstellung und Verbesserung des natürlichen Erbes - Forst - Länder</t>
  </si>
  <si>
    <t>7.6.2. - Umsetzung von Plänen zur Dorferneuerung und Gemeindeentwicklung</t>
  </si>
  <si>
    <t>7.6.3. - Erhaltung und Entwicklung der Kulturlandschaft</t>
  </si>
  <si>
    <t>7.6.4. - Überbetriebliche Maßnahmen für die Bereiche Wald und Schutz vor Naturgefahren</t>
  </si>
  <si>
    <t>7.6.5. - Stärkung der Potenziale des alpinen ländlichen Raums</t>
  </si>
  <si>
    <t>8.1.1. - Aufforstung und Anlage von Wäldern</t>
  </si>
  <si>
    <t>8.4.1. - Vorbeugung von Schäden und Wiederherstellung von Wäldern nach Naturkatastrophen und Katastrophenereignissen - Forstschutz</t>
  </si>
  <si>
    <t>8.5.1. - Investitionen zur Stärkung von Resistenz und ökologischem Wert des Waldes - Öffentlicher Wert &amp; Schutz vor Naturgefahren</t>
  </si>
  <si>
    <t>8.5.2. - Investitionen zur Stärkung von Resistenz und ökologischem Wert des Waldes - Genetische Ressourcen</t>
  </si>
  <si>
    <t xml:space="preserve">8.5.3. - Investitionen zur Stärkung des ökologischen Werts der Waldökosysteme - Wald-Ökologie-Programm </t>
  </si>
  <si>
    <t>8.6.1. - Investitionen in Forsttechniken, Verarbeitung, Mobilisierung und Vermarktung forstwirtschaftlicher Erzeugnisse</t>
  </si>
  <si>
    <t>8.6.2. - Erstellung von waldbezogenen Plänen auf betrieblicher Ebene</t>
  </si>
  <si>
    <t>15.1.1. - Erhaltung von ökologisch wertvollen/seltenen Waldflächen /-gesellschaften</t>
  </si>
  <si>
    <t>15.2.1. - Erhaltung und Verbesserung der genetischen Ressourcen des Waldes</t>
  </si>
  <si>
    <t>16.01.1. - Unterstützung beim Aufbau &amp; Betrieb operationeller Gruppen der EIP für lw. Produktivität &amp; Nachhaltigkeit</t>
  </si>
  <si>
    <t>16.02.1. - Unterstützung bei der Entwicklung neuer Erzeugnisse, Verfahren &amp; Technologien der Land-, Ernährungs- &amp; Forstwirtschaft</t>
  </si>
  <si>
    <t>16.02.2. A) - Unterstützung bei der Entwicklung von innovativen Pilotprojekten im Tourismus - BMLRT</t>
  </si>
  <si>
    <t>16.02.2. B) - Unterstützung bei der Entwicklung von innovativen Pilotprojekten im Tourismus - Länder</t>
  </si>
  <si>
    <t xml:space="preserve">16.03.1. A) - Zusammenarbeit von kleinen WirtschaftsteilnehmerInnen - Arbeitsabläufe, Ressourcennutzung und Tourismusdienstleistungen </t>
  </si>
  <si>
    <t>16.03.1. A) - Zusammenarbeit von kleinen WirtschaftsteilnehmerInnen - Arbeitsabläufe, Ressourcennutzung und Tourismusdienstleistungen - BMLRT</t>
  </si>
  <si>
    <t>16.03.1. B) - Zusammenarbeit von kleinen WirtschaftsteilnehmerInnen - Arbeitsabläufe, Ressourcennutzung und Tourismusdienstleistungen - BMLRT</t>
  </si>
  <si>
    <t>16.03.1. C) - Zusammenarbeit von kleinen WirtschaftsteilnehmerInnen - Arbeitsabläufe, Ressourcennutzung und Tourismusdienstleistungen - Länder</t>
  </si>
  <si>
    <t>16.03.2. - Zusammenarbeit von Kleinstunternehmen im ländlichen Raum</t>
  </si>
  <si>
    <t xml:space="preserve">16.04.1. - Schaffung und Entwicklung von kurzen Versorgungsketten und lokalen Märkten sowie unterstützende Absatzförderung </t>
  </si>
  <si>
    <t>16.05.1. - Stärkung der horizontalen und vertikalen Zusammenarbeit zwischen AkteurInnen im forst- und wasserwirtschaftlichen Sektor</t>
  </si>
  <si>
    <t>16.05.2. A) - Stärkung der Zusammenarbeit von AkteurInnen und Strukturen zur Erhaltung des natürlichen Erbes &amp; des Umweltschutzes - Naturschutz</t>
  </si>
  <si>
    <t>16.05.2. A) - Stärkung der Zusammenarbeit von AkteurInnen und Strukturen zur Erhaltung des natürlichen Erbes &amp; des Umweltschutzes - Naturschutz - Länder</t>
  </si>
  <si>
    <t>16.05.2. B) - Stärkung der Zusammenarbeit von AkteurInnen und Strukturen zur Erhaltung des natürlichen Erbes &amp; des Umweltschutzes - Umweltschutz</t>
  </si>
  <si>
    <t>16.05.2. C) - Stärkung der Zusammenarbeit von AkteurInnen und Strukturen zur Erhaltung des natürlichen Erbes &amp; des Umweltschutzes - Nationalparks</t>
  </si>
  <si>
    <t>16.08.1. - Waldbezogene Pläne auf überbetrieblicher Ebene</t>
  </si>
  <si>
    <t>16.09.1. - Förderung horizontaler &amp; vertikaler Zusammenarbeit lw. &amp; fw. AkteurInnen zur Schaffung &amp; Entwicklung v. Sozialleistungen - BMLRT</t>
  </si>
  <si>
    <t>16.10.1. - Einrichtung und Betrieb von Clustern - BMLRT</t>
  </si>
  <si>
    <t>16.10.2. - Einrichtung und Betrieb von Netzwerken - BMLRT</t>
  </si>
  <si>
    <t>16.10.3. - Zusammenarbeit: Erzeugergemeinschaften /-organisationen, Genossenschaften und Branchenverbände - BMLRT</t>
  </si>
  <si>
    <t>19.1.1. - Erstellung der lokalen Entwicklungsstrategie - Länder</t>
  </si>
  <si>
    <t>19.1.1. - Erstellung der lokalen Entwicklungsstrategie</t>
  </si>
  <si>
    <t>19.2.1. - Umsetzung der lokalen Entwicklungsstrategie - Länder</t>
  </si>
  <si>
    <t>19.2.1. - Umsetzung der lokalen Entwicklungsstrategie</t>
  </si>
  <si>
    <t>19.3.1. - Umsetzung von nationalen oder transnationalen Kooperationsprojekten - Länder</t>
  </si>
  <si>
    <t>19.3.1. - Umsetzung von nationalen oder transnationalen Kooperationsprojekten</t>
  </si>
  <si>
    <t>19.4.1. - Laufende Kosten des LAG-Managements und Sensibilisierung - Länder</t>
  </si>
  <si>
    <t>19.4.1. - Laufende Kosten des LAG-Managements und Sensibilisierung</t>
  </si>
  <si>
    <t>20.1. - Technische Hilfe (außer Netzwerk)</t>
  </si>
  <si>
    <t>20.2. - Technische Hilfe - Netzwerk</t>
  </si>
  <si>
    <t>Vorhabensart (alphabet. Sortiert)</t>
  </si>
  <si>
    <t>Fördergeber</t>
  </si>
  <si>
    <t>BMLRT/LE1420/EU</t>
  </si>
  <si>
    <t>LD/LE1420/EU</t>
  </si>
  <si>
    <t>BMDW/LE1420/EU</t>
  </si>
  <si>
    <t>BMK/LE1420/EU</t>
  </si>
  <si>
    <t>BMLRT/LE1420/LD/LEADER/EU</t>
  </si>
  <si>
    <t>LD/LE1420/LEADER/EU</t>
  </si>
  <si>
    <t>Zahlungsantrag - Stammdaten/Übersicht</t>
  </si>
  <si>
    <t xml:space="preserve">Betriebs-/Klientennummer: </t>
  </si>
  <si>
    <t xml:space="preserve">Förderungswerber: </t>
  </si>
  <si>
    <t xml:space="preserve">Antragsnummer: </t>
  </si>
  <si>
    <t xml:space="preserve">Vorsteuerabzugsberechtigung: </t>
  </si>
  <si>
    <t xml:space="preserve">Genehmigter Zeitraum für  </t>
  </si>
  <si>
    <t>Beginn</t>
  </si>
  <si>
    <t>Ende</t>
  </si>
  <si>
    <t xml:space="preserve">Kostenanerkennung: </t>
  </si>
  <si>
    <t>Buttons nur zur internen Verwendung der Bewilligenden Stelle</t>
  </si>
  <si>
    <t>U</t>
  </si>
  <si>
    <t>Übersicht</t>
  </si>
  <si>
    <t>---</t>
  </si>
  <si>
    <t xml:space="preserve">Gruppierung nach:  </t>
  </si>
  <si>
    <t>Teilprojekt</t>
  </si>
  <si>
    <t>Buttons zur internen Verwendung der Bewilligenden Stelle</t>
  </si>
  <si>
    <t>Fördergegenstand</t>
  </si>
  <si>
    <t>Codierung / Fördergegenstand</t>
  </si>
  <si>
    <t>Gesamtsumme</t>
  </si>
  <si>
    <t>Tabellenblatt</t>
  </si>
  <si>
    <t>Kostenart</t>
  </si>
  <si>
    <t>Gesamtkosten
brutto</t>
  </si>
  <si>
    <t>Gesamtkosten
netto</t>
  </si>
  <si>
    <t>eingereichte
Kosten</t>
  </si>
  <si>
    <t>verminderte Kosten
nach VWK</t>
  </si>
  <si>
    <t>anrechenbare Kosten
nach VWK</t>
  </si>
  <si>
    <t>verminderte Kosten nach VOK</t>
  </si>
  <si>
    <t>anrechenbare Kosten nach VOK</t>
  </si>
  <si>
    <t>Sanktions-
relevante Kosten
gemäß Art. 35</t>
  </si>
  <si>
    <t xml:space="preserve">Einnahmen </t>
  </si>
  <si>
    <t xml:space="preserve">Summe: </t>
  </si>
  <si>
    <t xml:space="preserve">Gesamtsumme: </t>
  </si>
  <si>
    <t>Unbenannt</t>
  </si>
  <si>
    <t>Standardkosten</t>
  </si>
  <si>
    <t>žžžžž</t>
  </si>
  <si>
    <t>UBVbv</t>
  </si>
  <si>
    <t xml:space="preserve">Fördergegenstand: </t>
  </si>
  <si>
    <t>-</t>
  </si>
  <si>
    <t>UBV</t>
  </si>
  <si>
    <t>BV</t>
  </si>
  <si>
    <t>BVbv</t>
  </si>
  <si>
    <t>V</t>
  </si>
  <si>
    <t>Vv</t>
  </si>
  <si>
    <t>Belege</t>
  </si>
  <si>
    <t>von der Bewilligenden Stelle im Rahmen der VWK auszufüllen</t>
  </si>
  <si>
    <t>von VOK auszufüllen</t>
  </si>
  <si>
    <t>von der Bewilligenden Stelle auszufüllen (im Rahmen einer VOK)</t>
  </si>
  <si>
    <t>von der Bewilligenden Stelle auszufüllen</t>
  </si>
  <si>
    <t>Head</t>
  </si>
  <si>
    <t>lfd. Nr.</t>
  </si>
  <si>
    <t>Codierung
(optional)</t>
  </si>
  <si>
    <t>Anmerkung zur VWK</t>
  </si>
  <si>
    <t>Feststellungen der VOK</t>
  </si>
  <si>
    <t>Anmerkung zur VOK</t>
  </si>
  <si>
    <t>ermittelte Kosten gemäß Art. 35</t>
  </si>
  <si>
    <t>Sanktion in % gemäß Art. 35</t>
  </si>
  <si>
    <t>sanktionsrelevante Kosten
gemäß Art. 35</t>
  </si>
  <si>
    <t>Anmerkung zur Sanktion gemäß Art. 35 (VO 640/2014)</t>
  </si>
  <si>
    <t>Receipt</t>
  </si>
  <si>
    <t>Tail</t>
  </si>
  <si>
    <t>Unterschrift oder firmenmäßige Zeichnung</t>
  </si>
  <si>
    <t>BEZEICHNUNG</t>
  </si>
  <si>
    <t>Einheiten - Alphabetisch sortiert</t>
  </si>
  <si>
    <t>Einheiten - Sortiert für Pop-Up</t>
  </si>
  <si>
    <t>CODE</t>
  </si>
  <si>
    <t>Anzahl</t>
  </si>
  <si>
    <t>ANZ</t>
  </si>
  <si>
    <r>
      <t>m</t>
    </r>
    <r>
      <rPr>
        <sz val="10"/>
        <rFont val="Arial"/>
        <family val="2"/>
      </rPr>
      <t>²</t>
    </r>
    <r>
      <rPr>
        <sz val="10"/>
        <rFont val="Arial"/>
      </rPr>
      <t xml:space="preserve"> - Quadratmeter</t>
    </r>
  </si>
  <si>
    <t>Anzahl/Stunde</t>
  </si>
  <si>
    <t>ANS</t>
  </si>
  <si>
    <t>ha - Hektar</t>
  </si>
  <si>
    <t>Ar</t>
  </si>
  <si>
    <t>A</t>
  </si>
  <si>
    <r>
      <t>m</t>
    </r>
    <r>
      <rPr>
        <sz val="10"/>
        <rFont val="Arial"/>
        <family val="2"/>
      </rPr>
      <t>³</t>
    </r>
    <r>
      <rPr>
        <sz val="10"/>
        <rFont val="Arial"/>
      </rPr>
      <t xml:space="preserve"> - </t>
    </r>
    <r>
      <rPr>
        <sz val="10"/>
        <rFont val="Arial"/>
      </rPr>
      <t>Kubikmeter</t>
    </r>
  </si>
  <si>
    <t>Erntefestmeter</t>
  </si>
  <si>
    <t>EFM</t>
  </si>
  <si>
    <t>Stück</t>
  </si>
  <si>
    <t>Festmeter</t>
  </si>
  <si>
    <t>FM</t>
  </si>
  <si>
    <t>Laufmeter</t>
  </si>
  <si>
    <t>HA</t>
  </si>
  <si>
    <t>Hektoliter/Stunde</t>
  </si>
  <si>
    <t>HLS</t>
  </si>
  <si>
    <t>Kilometer</t>
  </si>
  <si>
    <t>keine</t>
  </si>
  <si>
    <t>KEI</t>
  </si>
  <si>
    <t>Kilogramm</t>
  </si>
  <si>
    <t>KG</t>
  </si>
  <si>
    <t>Stunden</t>
  </si>
  <si>
    <t>KM</t>
  </si>
  <si>
    <t>LFM</t>
  </si>
  <si>
    <t>Liter</t>
  </si>
  <si>
    <t>LIT</t>
  </si>
  <si>
    <t>M2</t>
  </si>
  <si>
    <t>M3</t>
  </si>
  <si>
    <t>STK</t>
  </si>
  <si>
    <t>Tonne/Stunde</t>
  </si>
  <si>
    <t>STD</t>
  </si>
  <si>
    <t>Tonne</t>
  </si>
  <si>
    <t>T</t>
  </si>
  <si>
    <t>TOS</t>
  </si>
  <si>
    <t>Arbeitsleistung</t>
  </si>
  <si>
    <t>ARBLEIST</t>
  </si>
  <si>
    <t>Maschinenleistung</t>
  </si>
  <si>
    <t>MALEIST</t>
  </si>
  <si>
    <t>Material</t>
  </si>
  <si>
    <t>BEREITMA</t>
  </si>
  <si>
    <t>Bereitstellung von Materialleistungen</t>
  </si>
  <si>
    <t>Zahlungsantrag - Standardkosten</t>
  </si>
  <si>
    <t>Datum</t>
  </si>
  <si>
    <t>Plausibilisierungsunterlage für Menge bzw €/ Einheit
(BelegNr./ RechnungsNr.)
(Nicht verpflichtend auszufüllen)</t>
  </si>
  <si>
    <t xml:space="preserve"> Bezeichnung der Ware/ Leistung
(lt. Beleg/Rechnung)
(Nicht verpflichtend auszufüllen)</t>
  </si>
  <si>
    <t>Anmerkungen zur Plausibilisierungsunterlage
(Nicht verpflichtend auszufüllen)</t>
  </si>
  <si>
    <t>Zuordnung zu Teilprojekt
(falls erforderlich)</t>
  </si>
  <si>
    <t>Einheit
(z.B. Stunde, Stück, kg,...)</t>
  </si>
  <si>
    <t>Menge</t>
  </si>
  <si>
    <t>€ / Einheit</t>
  </si>
  <si>
    <t>Kosten</t>
  </si>
  <si>
    <t>Abzüge in %</t>
  </si>
  <si>
    <t>nicht anrechenbare zu vermindernde Menge durch VWK</t>
  </si>
  <si>
    <t>nicht anrechenbarer zu vermindernder Einheitssatz durch VWK</t>
  </si>
  <si>
    <t>nicht anrechenbare zu vermindernde Abzüge in % durch VWK</t>
  </si>
  <si>
    <t xml:space="preserve">verminderte
Kosten nach VWK </t>
  </si>
  <si>
    <t>nicht anrechenbare zu sanktionierende Menge durch VWK</t>
  </si>
  <si>
    <t>nicht anrechenbarer zu sanktionierender Einheitskostensatz durch VWK</t>
  </si>
  <si>
    <t>nicht anrechenbare zu sanktionierende Abzüge in % durch VWK</t>
  </si>
  <si>
    <t>anrechenbare
Kosten 
nach VWK</t>
  </si>
  <si>
    <t>nicht anrechenbare zu vermindernde Menge durch VOK</t>
  </si>
  <si>
    <t>nicht anrechenbarer zu vermindernder Einheitssatz durch VOK</t>
  </si>
  <si>
    <t>nicht anrechenbare zu vermindernde Abzüge in % durch VOK</t>
  </si>
  <si>
    <t xml:space="preserve">verminderte
Kosten nach VOK </t>
  </si>
  <si>
    <t>nicht anrechenbare zu sanktionierende Menge durch VOK</t>
  </si>
  <si>
    <t>nicht anrechenbarer zu sanktionierender Einheitskostensatz durch VOK</t>
  </si>
  <si>
    <t>nicht anrechenbare zu sanktionierende Abzüge in % durch VOK</t>
  </si>
  <si>
    <t>anrechenbare
Kosten 
nach VOK</t>
  </si>
  <si>
    <t>-- Do NOT Erase Gray Lines --</t>
  </si>
  <si>
    <t xml:space="preserve">Ich bestätige hiermit als Förderungswerber die Richtigkeit der Angaben </t>
  </si>
  <si>
    <t>Beschäftigungsgruppe</t>
  </si>
  <si>
    <t>„normale“ Beschäftigungsgruppen</t>
  </si>
  <si>
    <t>Zahlungsantrag - Notizen und Anmerkungen</t>
  </si>
  <si>
    <t>Hier ist Raum für freie Notizen, Anmerkungen und Nebenrechnungen…</t>
  </si>
  <si>
    <t>Gesamt-Faktor</t>
  </si>
  <si>
    <t>Davon von HBM-Grundlage unabhängig</t>
  </si>
  <si>
    <t>von HBM- Grundlage abhängig (bruttojahresbezug oder asvg_hoechstbem_grundl je nachdem was kleiner ist)</t>
  </si>
  <si>
    <t>Regelarbeitsstunden/Jahr (ohne Überstundenpauschale)</t>
  </si>
  <si>
    <t>Regelarbeitsstunden/Jahr (mit Überstundenpauschale)</t>
  </si>
  <si>
    <t>Fixer Stundensatz</t>
  </si>
  <si>
    <t>Personalabrechnung bis 2020</t>
  </si>
  <si>
    <t>Dienstnehmer begünstigter Körperschaften (gemeinnützig gem §§34 bis 37 u. §§ 39 bis 47 BAO) vollversichert</t>
  </si>
  <si>
    <t>Freie Dienstnehmer begünstigter Körperschaften (gemeinnützig gem §§34 bis 37 u. §§ 39 bis 47 BAO) vollversichert</t>
  </si>
  <si>
    <t>Geringfügige (freie) Dienstnehmer begünstigter Körperschaften (gemeinnützig gem §§34 bis 37 u. §§ 39 bis 47 BAO) mit DAG</t>
  </si>
  <si>
    <t>Geringfügige (freie) Dienstnehmer begünstigter Körperschaften (gemeinnützig gem §§34 bis 37 u. §§ 39 bis 47 BAO) ohne DAG</t>
  </si>
  <si>
    <t>Freie Dienstnehmer (vollversichert)</t>
  </si>
  <si>
    <t>Lehrlinge ab 1.1.2016</t>
  </si>
  <si>
    <t>Behinderte nach dem Behinderteneinstellungsgesetz (Dienstnehmer, vollversichert)</t>
  </si>
  <si>
    <t>Behinderte nach dem Behinderteneinstellungsgesetz (freie Dienstnehmer, vollversichert)</t>
  </si>
  <si>
    <t>Geringfügig (freie) Beschäftige nach dem Behinderteneinstellungs-gesetz (mit DAG)</t>
  </si>
  <si>
    <t>Geringfügig (freie) Beschäftige nach dem Behinderteneinstellungs-gesetz (ohne DAG)</t>
  </si>
  <si>
    <t>Geringfügige Dienstnehmer und geringfügige freie Dienstnehmer mit pauschalem DAG</t>
  </si>
  <si>
    <t>Geringfügige Dienstnehmer und geringfügige freie Dienstnehmer ohne pauschalem DAG</t>
  </si>
  <si>
    <t>Beamte</t>
  </si>
  <si>
    <t>Vertragsbedienstete (vollversichert)</t>
  </si>
  <si>
    <t>Vertragsbedienstete (geringfügig)</t>
  </si>
  <si>
    <t xml:space="preserve">fallweise geringfügig Beschäftigte  </t>
  </si>
  <si>
    <t>[1] Beamten</t>
  </si>
  <si>
    <t>[2] ASVG</t>
  </si>
  <si>
    <t xml:space="preserve">Jahr </t>
  </si>
  <si>
    <t>A1/9/1/2</t>
  </si>
  <si>
    <t>HöchstbeitragsGL</t>
  </si>
  <si>
    <t>ACHTUNG: Wenn Daten für ein neues Jahr eingetragen werden, muss auch in Zelle A1 die Jahreszahl angepasst werden.</t>
  </si>
  <si>
    <t>Sonst beschwert sich die Personalkostenaufstellung weiter über ungültige Höchstwerte.</t>
  </si>
  <si>
    <t>[1] Jahresbruttogehälter für Beamte der allgemeinen Verwaltung der Dienstklasse VII / Gehaltstufe 2 (lt. Gehaltsgesetz - GehG §118(5))</t>
  </si>
  <si>
    <t>https://www.ris.bka.gv.at/NormDokument.wxe?Abfrage=Bundesnormen&amp;Gesetzesnummer=10008163&amp;FassungVom=2015-09-28&amp;Paragraf=118</t>
  </si>
  <si>
    <t>Inkrafttretensdatum</t>
  </si>
  <si>
    <t>Außerkrafttretensdatum</t>
  </si>
  <si>
    <t>12 Monate</t>
  </si>
  <si>
    <t>14 Monate</t>
  </si>
  <si>
    <t>Jahr/14Mon.</t>
  </si>
  <si>
    <t>Seit 2017(?) heisst es nicht mehr Dienstklasse VII/Gehaltsstufe 2, sondern Verwendungsgruppe A1/Gehaltsstufe 9/Funktionsgruppe 1/Funktionsstufe 2</t>
  </si>
  <si>
    <t>Es ist unklar wie genau man von den im Gesetz aufgeführten Monatsgehältern zu den in der obigen Tabelle aufgeführten</t>
  </si>
  <si>
    <t>Jahresbruttogehältern kommt. Vermutlich muss man die passenden Dienstgeberbeiträge aufschlagen, aber wie genau…</t>
  </si>
  <si>
    <t>Näherungsweise passend wäre: 14 Monatsgehälter + Sozialversicherung Aufschlag = Jahresgehalt ?!?</t>
  </si>
  <si>
    <t>[2] ASVG (Allgem. SozialVersicherungsGesetz) Höchstbeitragsgrundlage für die Berechnung der Beiträge zur Sozialversicherung</t>
  </si>
  <si>
    <t>https://de.wikipedia.org/wiki/Höchstbeitragsgrundlage</t>
  </si>
  <si>
    <t>Beitragsrechtliche Sätze 2016: (http://sozialversicherung.at --&gt; ÜBER UNS --&gt; Zahlen - Daten - Fakten / Aktuelle Werte)</t>
  </si>
  <si>
    <t>https://www.sozialversicherung.at/portal27/sec/portal/esvportal/content/contentWindow?contentid=10008.626564&amp;action=b&amp;cacheability=PAGE&amp;version=1450778169</t>
  </si>
  <si>
    <t xml:space="preserve">VO 640/2014 = Delegierte Verordnung (EU) Nr. 640/2014 der Kommission vom 11. März 2014 
</t>
  </si>
  <si>
    <t>https://www.bmlfuw.gv.at/dam/jcr:05e477c3-6d14-412a-beb1-93380de11239/640_2014.pdf</t>
  </si>
  <si>
    <t>http://eur-lex.europa.eu/legal-content/de/ALL/?uri=CELEX%3A32014R0640</t>
  </si>
  <si>
    <t>Kostenlimit für Beamte 2021 (allgem. Verwaltung - Dienstklasse VII/2 ohne Überstundenpauschale)</t>
  </si>
  <si>
    <t>Betrag/Monat</t>
  </si>
  <si>
    <t>Monate/Jahr</t>
  </si>
  <si>
    <t>Betrag/Jahr</t>
  </si>
  <si>
    <t>Gehalt</t>
  </si>
  <si>
    <t>Funktionszulage</t>
  </si>
  <si>
    <t>Summe Gehalt/Zulage</t>
  </si>
  <si>
    <t>Dienstgeberbeiträge</t>
  </si>
  <si>
    <t>Krankenversicherung</t>
  </si>
  <si>
    <t>Wohnbauförderung</t>
  </si>
  <si>
    <t>Unfallversicherung</t>
  </si>
  <si>
    <t>Familienlastenausgl.</t>
  </si>
  <si>
    <t>Pensionsvorsorge (Pauschale)</t>
  </si>
  <si>
    <t>Summe Dienstgeberbeiträge</t>
  </si>
  <si>
    <t>Summe total (gerundet)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</si>
</sst>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dd/mm/yyyy;@"/>
    <numFmt numFmtId="166" formatCode="0.000%"/>
    <numFmt numFmtId="167" formatCode="0.0"/>
    <numFmt numFmtId="168" formatCode="0.000000"/>
    <numFmt numFmtId="169" formatCode="0.0000%"/>
  </numFmts>
  <fonts count="38" x14ac:knownFonts="1">
    <font>
      <sz val="10"/>
      <name val="Arial"/>
    </font>
    <font>
      <sz val="10"/>
      <name val="Arial"/>
    </font>
    <font>
      <sz val="10"/>
      <color indexed="8"/>
      <name val="Times New Roman"/>
      <family val="1"/>
    </font>
    <font>
      <sz val="10"/>
      <color indexed="8"/>
      <name val="Arial"/>
      <family val="2"/>
    </font>
    <font>
      <sz val="10"/>
      <name val="Times New Roman"/>
      <family val="1"/>
    </font>
    <font>
      <i/>
      <sz val="6"/>
      <name val="Times New Roman"/>
      <family val="1"/>
    </font>
    <font>
      <sz val="6"/>
      <name val="Times New Roman"/>
      <family val="1"/>
    </font>
    <font>
      <u/>
      <sz val="10"/>
      <color indexed="12"/>
      <name val="Times New Roman"/>
      <family val="1"/>
    </font>
    <font>
      <i/>
      <u/>
      <sz val="6"/>
      <color indexed="12"/>
      <name val="Times New Roman"/>
      <family val="1"/>
    </font>
    <font>
      <b/>
      <sz val="18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Wingdings"/>
      <charset val="2"/>
    </font>
    <font>
      <sz val="14"/>
      <name val="Times New Roman"/>
      <family val="1"/>
    </font>
    <font>
      <sz val="10"/>
      <name val="Arial"/>
      <family val="2"/>
    </font>
    <font>
      <sz val="8"/>
      <name val="Times New Roman"/>
      <family val="1"/>
    </font>
    <font>
      <sz val="10"/>
      <name val="Roman"/>
      <family val="1"/>
      <charset val="255"/>
    </font>
    <font>
      <sz val="9.5"/>
      <name val="Times New Roman"/>
      <family val="1"/>
    </font>
    <font>
      <sz val="6"/>
      <color indexed="9"/>
      <name val="Times New Roman"/>
      <family val="1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8"/>
      <color indexed="9"/>
      <name val="Calibri"/>
      <family val="2"/>
    </font>
    <font>
      <sz val="6"/>
      <color indexed="9"/>
      <name val="Arial"/>
    </font>
    <font>
      <b/>
      <sz val="10"/>
      <name val="Arial"/>
      <family val="2"/>
    </font>
    <font>
      <sz val="10"/>
      <color indexed="26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sz val="6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rgb="FF000000"/>
      <name val="Times New Roman"/>
      <family val="1"/>
    </font>
    <font>
      <sz val="8"/>
      <color rgb="FF000000"/>
      <name val="Tahoma"/>
      <family val="2"/>
    </font>
    <font>
      <sz val="10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2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9" fontId="1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164" fontId="16" fillId="0" borderId="0" applyFont="0" applyFill="0" applyBorder="0" applyAlignment="0" applyProtection="0"/>
    <xf numFmtId="0" fontId="21" fillId="0" borderId="0"/>
    <xf numFmtId="0" fontId="1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6" fillId="0" borderId="0"/>
  </cellStyleXfs>
  <cellXfs count="563">
    <xf numFmtId="0" fontId="0" fillId="0" borderId="0" xfId="0"/>
    <xf numFmtId="0" fontId="4" fillId="0" borderId="0" xfId="3" applyBorder="1" applyProtection="1"/>
    <xf numFmtId="0" fontId="4" fillId="0" borderId="0" xfId="3" applyProtection="1"/>
    <xf numFmtId="0" fontId="4" fillId="0" borderId="0" xfId="3" applyFill="1" applyBorder="1" applyProtection="1"/>
    <xf numFmtId="0" fontId="4" fillId="0" borderId="0" xfId="3" applyBorder="1" applyProtection="1">
      <protection locked="0"/>
    </xf>
    <xf numFmtId="0" fontId="4" fillId="0" borderId="0" xfId="3" applyAlignment="1"/>
    <xf numFmtId="0" fontId="4" fillId="0" borderId="0" xfId="3" applyFill="1" applyAlignment="1"/>
    <xf numFmtId="0" fontId="4" fillId="0" borderId="0" xfId="3" applyFont="1" applyFill="1" applyBorder="1" applyAlignment="1" applyProtection="1">
      <alignment horizontal="center" vertical="center"/>
    </xf>
    <xf numFmtId="0" fontId="12" fillId="0" borderId="16" xfId="3" applyFont="1" applyFill="1" applyBorder="1" applyAlignment="1" applyProtection="1">
      <alignment horizontal="center" vertical="center"/>
    </xf>
    <xf numFmtId="0" fontId="12" fillId="0" borderId="0" xfId="3" applyFont="1" applyFill="1" applyBorder="1" applyAlignment="1" applyProtection="1">
      <alignment horizontal="center" vertical="center"/>
    </xf>
    <xf numFmtId="0" fontId="12" fillId="0" borderId="17" xfId="3" applyFont="1" applyFill="1" applyBorder="1" applyAlignment="1" applyProtection="1">
      <alignment horizontal="center" vertical="center"/>
    </xf>
    <xf numFmtId="0" fontId="4" fillId="0" borderId="16" xfId="3" applyBorder="1" applyProtection="1"/>
    <xf numFmtId="0" fontId="4" fillId="0" borderId="17" xfId="3" applyBorder="1" applyProtection="1"/>
    <xf numFmtId="0" fontId="4" fillId="0" borderId="26" xfId="3" applyBorder="1" applyProtection="1"/>
    <xf numFmtId="0" fontId="4" fillId="0" borderId="0" xfId="3" applyFill="1" applyBorder="1" applyAlignment="1" applyProtection="1">
      <alignment horizontal="center"/>
    </xf>
    <xf numFmtId="0" fontId="4" fillId="0" borderId="16" xfId="3" applyFill="1" applyBorder="1" applyAlignment="1" applyProtection="1">
      <alignment horizontal="left"/>
    </xf>
    <xf numFmtId="0" fontId="4" fillId="0" borderId="0" xfId="3" applyFill="1" applyBorder="1" applyAlignment="1" applyProtection="1">
      <alignment horizontal="left"/>
    </xf>
    <xf numFmtId="0" fontId="4" fillId="0" borderId="36" xfId="3" applyFill="1" applyBorder="1" applyAlignment="1" applyProtection="1">
      <alignment horizontal="left"/>
    </xf>
    <xf numFmtId="0" fontId="4" fillId="0" borderId="37" xfId="3" applyFill="1" applyBorder="1" applyAlignment="1" applyProtection="1">
      <alignment horizontal="left"/>
    </xf>
    <xf numFmtId="0" fontId="4" fillId="0" borderId="38" xfId="3" applyFill="1" applyBorder="1" applyAlignment="1" applyProtection="1">
      <alignment horizontal="left"/>
    </xf>
    <xf numFmtId="0" fontId="4" fillId="0" borderId="16" xfId="3" applyFill="1" applyBorder="1" applyAlignment="1" applyProtection="1">
      <alignment horizontal="center" vertical="center"/>
    </xf>
    <xf numFmtId="0" fontId="11" fillId="0" borderId="39" xfId="3" applyFont="1" applyBorder="1" applyAlignment="1" applyProtection="1">
      <alignment horizontal="center" vertical="center"/>
      <protection locked="0"/>
    </xf>
    <xf numFmtId="0" fontId="11" fillId="0" borderId="22" xfId="3" applyFont="1" applyBorder="1" applyAlignment="1" applyProtection="1">
      <alignment horizontal="center" vertical="center"/>
      <protection locked="0"/>
    </xf>
    <xf numFmtId="0" fontId="4" fillId="0" borderId="0" xfId="3" applyFill="1" applyBorder="1" applyProtection="1">
      <protection locked="0"/>
    </xf>
    <xf numFmtId="0" fontId="4" fillId="0" borderId="0" xfId="3" applyFont="1" applyFill="1" applyBorder="1" applyAlignment="1" applyProtection="1">
      <alignment horizontal="left" vertical="center"/>
    </xf>
    <xf numFmtId="0" fontId="4" fillId="0" borderId="0" xfId="3" applyFont="1" applyFill="1" applyBorder="1" applyAlignment="1" applyProtection="1">
      <alignment vertical="center"/>
    </xf>
    <xf numFmtId="0" fontId="4" fillId="0" borderId="0" xfId="3" applyFill="1" applyBorder="1" applyAlignment="1" applyProtection="1">
      <alignment horizontal="center" vertical="center"/>
    </xf>
    <xf numFmtId="0" fontId="4" fillId="0" borderId="17" xfId="3" applyFill="1" applyBorder="1" applyAlignment="1" applyProtection="1">
      <alignment horizontal="center"/>
    </xf>
    <xf numFmtId="0" fontId="4" fillId="0" borderId="17" xfId="3" applyFill="1" applyBorder="1" applyAlignment="1" applyProtection="1">
      <alignment horizontal="center" vertical="center"/>
    </xf>
    <xf numFmtId="0" fontId="4" fillId="0" borderId="16" xfId="3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left" vertical="center"/>
    </xf>
    <xf numFmtId="0" fontId="4" fillId="0" borderId="40" xfId="3" applyBorder="1" applyAlignment="1" applyProtection="1">
      <alignment horizontal="center" vertical="center"/>
    </xf>
    <xf numFmtId="0" fontId="4" fillId="0" borderId="39" xfId="3" applyBorder="1" applyAlignment="1" applyProtection="1"/>
    <xf numFmtId="0" fontId="4" fillId="0" borderId="0" xfId="3" applyFont="1" applyFill="1" applyBorder="1" applyAlignment="1" applyProtection="1">
      <alignment horizontal="left" vertical="center" shrinkToFit="1"/>
    </xf>
    <xf numFmtId="0" fontId="4" fillId="0" borderId="0" xfId="3" applyFont="1" applyFill="1" applyBorder="1" applyAlignment="1" applyProtection="1">
      <alignment horizontal="center" vertical="center" shrinkToFit="1"/>
    </xf>
    <xf numFmtId="0" fontId="4" fillId="0" borderId="16" xfId="3" applyFont="1" applyFill="1" applyBorder="1" applyAlignment="1" applyProtection="1">
      <alignment horizontal="center" vertical="center"/>
    </xf>
    <xf numFmtId="0" fontId="4" fillId="0" borderId="43" xfId="3" applyFill="1" applyBorder="1" applyAlignment="1" applyProtection="1">
      <alignment horizontal="center" vertical="center"/>
    </xf>
    <xf numFmtId="0" fontId="4" fillId="0" borderId="43" xfId="3" applyFill="1" applyBorder="1" applyAlignment="1" applyProtection="1">
      <alignment horizontal="center"/>
    </xf>
    <xf numFmtId="0" fontId="4" fillId="0" borderId="44" xfId="3" applyFill="1" applyBorder="1" applyAlignment="1" applyProtection="1">
      <alignment horizontal="center"/>
    </xf>
    <xf numFmtId="0" fontId="4" fillId="0" borderId="16" xfId="3" applyBorder="1" applyAlignment="1" applyProtection="1">
      <alignment horizontal="left"/>
    </xf>
    <xf numFmtId="0" fontId="4" fillId="0" borderId="0" xfId="3" applyBorder="1" applyAlignment="1" applyProtection="1">
      <alignment horizontal="left"/>
    </xf>
    <xf numFmtId="0" fontId="4" fillId="0" borderId="0" xfId="3" applyBorder="1" applyAlignment="1" applyProtection="1">
      <alignment horizontal="left" vertical="center"/>
    </xf>
    <xf numFmtId="0" fontId="4" fillId="0" borderId="0" xfId="3" applyBorder="1" applyAlignment="1" applyProtection="1">
      <alignment horizontal="center" vertical="center"/>
    </xf>
    <xf numFmtId="0" fontId="4" fillId="0" borderId="0" xfId="3" applyBorder="1" applyAlignment="1" applyProtection="1">
      <alignment horizontal="center"/>
    </xf>
    <xf numFmtId="0" fontId="4" fillId="0" borderId="0" xfId="3" applyFont="1" applyBorder="1" applyAlignment="1" applyProtection="1">
      <alignment horizontal="center"/>
    </xf>
    <xf numFmtId="0" fontId="4" fillId="0" borderId="0" xfId="3" applyBorder="1" applyAlignment="1" applyProtection="1"/>
    <xf numFmtId="0" fontId="4" fillId="0" borderId="17" xfId="3" applyBorder="1" applyAlignment="1" applyProtection="1">
      <alignment horizontal="center"/>
    </xf>
    <xf numFmtId="0" fontId="4" fillId="0" borderId="0" xfId="3" applyFill="1" applyBorder="1" applyAlignment="1" applyProtection="1">
      <alignment horizontal="left" vertical="center"/>
    </xf>
    <xf numFmtId="0" fontId="11" fillId="0" borderId="45" xfId="3" applyFont="1" applyBorder="1" applyAlignment="1" applyProtection="1">
      <alignment horizontal="center" vertical="center"/>
      <protection locked="0"/>
    </xf>
    <xf numFmtId="0" fontId="4" fillId="0" borderId="26" xfId="3" applyFont="1" applyFill="1" applyBorder="1" applyAlignment="1" applyProtection="1">
      <alignment horizontal="center" vertical="top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4" fillId="0" borderId="11" xfId="3" applyFont="1" applyFill="1" applyBorder="1" applyAlignment="1" applyProtection="1">
      <alignment horizontal="center" vertical="top" wrapText="1"/>
    </xf>
    <xf numFmtId="0" fontId="17" fillId="0" borderId="46" xfId="3" applyFont="1" applyFill="1" applyBorder="1" applyAlignment="1" applyProtection="1">
      <alignment vertical="top" wrapText="1"/>
    </xf>
    <xf numFmtId="0" fontId="17" fillId="0" borderId="12" xfId="3" applyFont="1" applyFill="1" applyBorder="1" applyAlignment="1" applyProtection="1">
      <alignment vertical="top" wrapText="1"/>
    </xf>
    <xf numFmtId="0" fontId="4" fillId="0" borderId="16" xfId="3" applyFont="1" applyFill="1" applyBorder="1" applyAlignment="1" applyProtection="1">
      <alignment horizontal="center" vertical="top" wrapText="1"/>
    </xf>
    <xf numFmtId="0" fontId="10" fillId="0" borderId="0" xfId="3" applyFont="1" applyFill="1" applyBorder="1" applyAlignment="1" applyProtection="1">
      <alignment horizontal="center" vertical="top" wrapText="1"/>
    </xf>
    <xf numFmtId="0" fontId="17" fillId="0" borderId="0" xfId="3" applyFont="1" applyFill="1" applyBorder="1" applyAlignment="1" applyProtection="1">
      <alignment vertical="top" wrapText="1"/>
    </xf>
    <xf numFmtId="0" fontId="17" fillId="0" borderId="17" xfId="3" applyFont="1" applyFill="1" applyBorder="1" applyAlignment="1" applyProtection="1">
      <alignment vertical="top" wrapText="1"/>
    </xf>
    <xf numFmtId="0" fontId="4" fillId="0" borderId="17" xfId="3" applyFont="1" applyFill="1" applyBorder="1" applyAlignment="1" applyProtection="1">
      <alignment horizontal="center" vertical="top" wrapText="1"/>
    </xf>
    <xf numFmtId="0" fontId="18" fillId="0" borderId="0" xfId="3" applyFont="1" applyBorder="1" applyProtection="1"/>
    <xf numFmtId="0" fontId="4" fillId="0" borderId="0" xfId="3" applyFont="1" applyFill="1" applyBorder="1" applyAlignment="1" applyProtection="1">
      <alignment vertical="center" wrapText="1"/>
    </xf>
    <xf numFmtId="0" fontId="4" fillId="0" borderId="0" xfId="3" applyFont="1" applyFill="1" applyBorder="1" applyAlignment="1" applyProtection="1">
      <alignment horizontal="left" vertical="center" wrapText="1"/>
    </xf>
    <xf numFmtId="0" fontId="4" fillId="0" borderId="0" xfId="3" applyFont="1" applyBorder="1" applyAlignment="1" applyProtection="1">
      <alignment vertical="center" wrapText="1"/>
    </xf>
    <xf numFmtId="0" fontId="14" fillId="0" borderId="0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 wrapText="1"/>
    </xf>
    <xf numFmtId="0" fontId="14" fillId="0" borderId="26" xfId="3" applyFont="1" applyBorder="1" applyAlignment="1" applyProtection="1">
      <alignment vertical="center"/>
    </xf>
    <xf numFmtId="0" fontId="4" fillId="0" borderId="27" xfId="3" applyBorder="1" applyProtection="1"/>
    <xf numFmtId="0" fontId="4" fillId="0" borderId="11" xfId="3" applyFont="1" applyFill="1" applyBorder="1" applyAlignment="1" applyProtection="1">
      <alignment vertical="center" wrapText="1"/>
    </xf>
    <xf numFmtId="0" fontId="4" fillId="0" borderId="46" xfId="3" applyFont="1" applyFill="1" applyBorder="1" applyAlignment="1" applyProtection="1">
      <alignment vertical="center" wrapText="1"/>
    </xf>
    <xf numFmtId="0" fontId="4" fillId="0" borderId="12" xfId="3" applyFont="1" applyFill="1" applyBorder="1" applyAlignment="1" applyProtection="1">
      <alignment vertical="center" wrapText="1"/>
    </xf>
    <xf numFmtId="0" fontId="10" fillId="0" borderId="0" xfId="3" applyFont="1" applyFill="1" applyBorder="1" applyAlignment="1" applyProtection="1">
      <alignment vertical="top" wrapText="1"/>
    </xf>
    <xf numFmtId="0" fontId="4" fillId="0" borderId="17" xfId="3" applyFill="1" applyBorder="1" applyProtection="1"/>
    <xf numFmtId="0" fontId="4" fillId="0" borderId="16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horizontal="center" vertical="center" wrapText="1"/>
    </xf>
    <xf numFmtId="0" fontId="4" fillId="0" borderId="16" xfId="3" applyFill="1" applyBorder="1" applyProtection="1"/>
    <xf numFmtId="0" fontId="4" fillId="0" borderId="26" xfId="3" applyFont="1" applyFill="1" applyBorder="1" applyAlignment="1" applyProtection="1">
      <alignment vertical="center" wrapText="1"/>
    </xf>
    <xf numFmtId="0" fontId="4" fillId="0" borderId="10" xfId="3" applyFont="1" applyFill="1" applyBorder="1" applyAlignment="1" applyProtection="1">
      <alignment horizontal="center" vertical="top" wrapText="1"/>
    </xf>
    <xf numFmtId="0" fontId="10" fillId="0" borderId="0" xfId="3" applyFont="1" applyBorder="1" applyAlignment="1" applyProtection="1">
      <alignment vertical="top"/>
    </xf>
    <xf numFmtId="0" fontId="4" fillId="0" borderId="36" xfId="3" applyBorder="1" applyProtection="1"/>
    <xf numFmtId="0" fontId="4" fillId="0" borderId="26" xfId="3" applyBorder="1" applyAlignment="1" applyProtection="1">
      <alignment horizontal="center" vertical="center"/>
    </xf>
    <xf numFmtId="0" fontId="19" fillId="0" borderId="16" xfId="3" quotePrefix="1" applyFont="1" applyBorder="1" applyAlignment="1" applyProtection="1">
      <alignment vertical="top" wrapText="1"/>
    </xf>
    <xf numFmtId="0" fontId="19" fillId="0" borderId="16" xfId="3" applyFont="1" applyBorder="1" applyAlignment="1" applyProtection="1">
      <alignment vertical="top" wrapText="1"/>
    </xf>
    <xf numFmtId="0" fontId="19" fillId="0" borderId="0" xfId="3" applyFont="1" applyBorder="1" applyAlignment="1" applyProtection="1">
      <alignment vertical="top" wrapText="1"/>
    </xf>
    <xf numFmtId="0" fontId="19" fillId="0" borderId="17" xfId="3" applyFont="1" applyBorder="1" applyAlignment="1" applyProtection="1">
      <alignment vertical="top" wrapText="1"/>
    </xf>
    <xf numFmtId="0" fontId="11" fillId="0" borderId="55" xfId="3" applyFont="1" applyFill="1" applyBorder="1" applyAlignment="1" applyProtection="1">
      <alignment vertical="center" wrapText="1"/>
    </xf>
    <xf numFmtId="0" fontId="4" fillId="0" borderId="55" xfId="3" applyFill="1" applyBorder="1" applyAlignment="1" applyProtection="1">
      <alignment vertical="top" wrapText="1"/>
    </xf>
    <xf numFmtId="0" fontId="4" fillId="0" borderId="38" xfId="3" applyFont="1" applyFill="1" applyBorder="1" applyAlignment="1" applyProtection="1">
      <alignment vertical="center"/>
    </xf>
    <xf numFmtId="0" fontId="4" fillId="0" borderId="25" xfId="3" applyBorder="1" applyProtection="1"/>
    <xf numFmtId="0" fontId="20" fillId="0" borderId="57" xfId="3" applyFont="1" applyFill="1" applyBorder="1" applyAlignment="1" applyProtection="1">
      <alignment horizontal="right" vertical="center"/>
    </xf>
    <xf numFmtId="0" fontId="6" fillId="0" borderId="11" xfId="3" applyFont="1" applyBorder="1" applyAlignment="1" applyProtection="1">
      <alignment vertical="center"/>
    </xf>
    <xf numFmtId="0" fontId="4" fillId="0" borderId="0" xfId="3" applyAlignment="1" applyProtection="1">
      <alignment horizontal="left"/>
    </xf>
    <xf numFmtId="0" fontId="22" fillId="0" borderId="58" xfId="5" applyFont="1" applyBorder="1"/>
    <xf numFmtId="0" fontId="16" fillId="0" borderId="0" xfId="6"/>
    <xf numFmtId="0" fontId="16" fillId="0" borderId="0" xfId="6" applyFont="1"/>
    <xf numFmtId="0" fontId="22" fillId="0" borderId="58" xfId="7" applyFont="1" applyBorder="1"/>
    <xf numFmtId="0" fontId="22" fillId="0" borderId="59" xfId="7" applyFont="1" applyBorder="1" applyAlignment="1"/>
    <xf numFmtId="0" fontId="21" fillId="0" borderId="0" xfId="8"/>
    <xf numFmtId="0" fontId="25" fillId="0" borderId="0" xfId="0" applyFont="1" applyFill="1" applyAlignment="1">
      <alignment horizontal="right" vertical="top"/>
    </xf>
    <xf numFmtId="0" fontId="16" fillId="4" borderId="9" xfId="9" applyFill="1" applyBorder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0" fontId="16" fillId="2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0" fillId="4" borderId="46" xfId="0" applyFill="1" applyBorder="1" applyAlignment="1">
      <alignment horizontal="right"/>
    </xf>
    <xf numFmtId="0" fontId="0" fillId="4" borderId="9" xfId="0" applyFill="1" applyBorder="1" applyAlignment="1" applyProtection="1">
      <alignment horizontal="center" vertical="center"/>
    </xf>
    <xf numFmtId="0" fontId="0" fillId="4" borderId="60" xfId="0" applyFill="1" applyBorder="1" applyAlignment="1">
      <alignment horizontal="right" vertical="top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7" fillId="2" borderId="5" xfId="0" applyFont="1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165" fontId="0" fillId="2" borderId="9" xfId="0" applyNumberFormat="1" applyFill="1" applyBorder="1" applyAlignment="1" applyProtection="1">
      <alignment horizontal="center" vertical="center"/>
    </xf>
    <xf numFmtId="0" fontId="0" fillId="0" borderId="0" xfId="0" applyBorder="1"/>
    <xf numFmtId="0" fontId="0" fillId="0" borderId="16" xfId="0" applyBorder="1"/>
    <xf numFmtId="0" fontId="16" fillId="0" borderId="0" xfId="9" applyProtection="1"/>
    <xf numFmtId="0" fontId="16" fillId="0" borderId="0" xfId="9" applyAlignment="1" applyProtection="1">
      <alignment horizontal="left"/>
    </xf>
    <xf numFmtId="0" fontId="0" fillId="0" borderId="0" xfId="0" applyProtection="1"/>
    <xf numFmtId="0" fontId="16" fillId="0" borderId="0" xfId="9" applyBorder="1" applyAlignment="1" applyProtection="1">
      <alignment horizontal="left"/>
    </xf>
    <xf numFmtId="0" fontId="0" fillId="0" borderId="9" xfId="0" applyBorder="1"/>
    <xf numFmtId="0" fontId="0" fillId="4" borderId="9" xfId="0" quotePrefix="1" applyFill="1" applyBorder="1" applyAlignment="1" applyProtection="1">
      <alignment horizontal="center" vertical="center"/>
    </xf>
    <xf numFmtId="165" fontId="0" fillId="2" borderId="9" xfId="0" quotePrefix="1" applyNumberFormat="1" applyFill="1" applyBorder="1" applyAlignment="1" applyProtection="1">
      <alignment horizontal="center" vertical="center"/>
    </xf>
    <xf numFmtId="165" fontId="16" fillId="2" borderId="9" xfId="9" applyNumberForma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top"/>
    </xf>
    <xf numFmtId="0" fontId="0" fillId="0" borderId="0" xfId="0" applyFill="1" applyBorder="1"/>
    <xf numFmtId="165" fontId="0" fillId="0" borderId="0" xfId="0" applyNumberFormat="1" applyFill="1" applyBorder="1" applyAlignment="1" applyProtection="1">
      <alignment horizontal="center" vertical="center"/>
    </xf>
    <xf numFmtId="165" fontId="0" fillId="0" borderId="0" xfId="0" quotePrefix="1" applyNumberFormat="1" applyFill="1" applyBorder="1" applyAlignment="1" applyProtection="1">
      <alignment horizontal="center" vertical="center"/>
    </xf>
    <xf numFmtId="165" fontId="16" fillId="0" borderId="0" xfId="9" applyNumberFormat="1" applyFill="1" applyBorder="1" applyAlignment="1" applyProtection="1">
      <alignment horizontal="center" vertical="center"/>
    </xf>
    <xf numFmtId="0" fontId="0" fillId="4" borderId="28" xfId="0" applyFill="1" applyBorder="1" applyAlignment="1" applyProtection="1">
      <alignment horizontal="right" vertical="top"/>
    </xf>
    <xf numFmtId="0" fontId="0" fillId="4" borderId="29" xfId="0" applyFill="1" applyBorder="1" applyAlignment="1" applyProtection="1">
      <alignment horizontal="right" vertical="center"/>
    </xf>
    <xf numFmtId="0" fontId="0" fillId="4" borderId="60" xfId="0" applyFill="1" applyBorder="1" applyAlignment="1">
      <alignment horizontal="center" vertical="center"/>
    </xf>
    <xf numFmtId="0" fontId="0" fillId="4" borderId="60" xfId="0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 wrapText="1"/>
    </xf>
    <xf numFmtId="0" fontId="3" fillId="6" borderId="60" xfId="0" applyFont="1" applyFill="1" applyBorder="1" applyAlignment="1">
      <alignment horizontal="center" vertical="center" wrapText="1"/>
    </xf>
    <xf numFmtId="0" fontId="3" fillId="7" borderId="60" xfId="0" applyFont="1" applyFill="1" applyBorder="1" applyAlignment="1">
      <alignment horizontal="center" vertical="center" wrapText="1"/>
    </xf>
    <xf numFmtId="0" fontId="3" fillId="4" borderId="60" xfId="0" applyFont="1" applyFill="1" applyBorder="1" applyAlignment="1">
      <alignment horizontal="center" vertical="center"/>
    </xf>
    <xf numFmtId="2" fontId="0" fillId="2" borderId="9" xfId="0" applyNumberFormat="1" applyFill="1" applyBorder="1" applyAlignment="1">
      <alignment horizontal="left"/>
    </xf>
    <xf numFmtId="49" fontId="0" fillId="2" borderId="9" xfId="0" applyNumberFormat="1" applyFill="1" applyBorder="1"/>
    <xf numFmtId="4" fontId="0" fillId="2" borderId="9" xfId="0" applyNumberFormat="1" applyFill="1" applyBorder="1" applyAlignment="1">
      <alignment horizontal="right"/>
    </xf>
    <xf numFmtId="0" fontId="7" fillId="0" borderId="12" xfId="2" applyFont="1" applyBorder="1"/>
    <xf numFmtId="0" fontId="0" fillId="2" borderId="9" xfId="0" applyFill="1" applyBorder="1" applyAlignment="1">
      <alignment horizontal="right"/>
    </xf>
    <xf numFmtId="4" fontId="0" fillId="0" borderId="9" xfId="0" applyNumberFormat="1" applyBorder="1" applyAlignment="1" applyProtection="1">
      <alignment horizontal="right"/>
      <protection locked="0"/>
    </xf>
    <xf numFmtId="0" fontId="0" fillId="2" borderId="9" xfId="0" applyFill="1" applyBorder="1"/>
    <xf numFmtId="2" fontId="7" fillId="2" borderId="9" xfId="2" applyNumberFormat="1" applyFill="1" applyBorder="1" applyAlignment="1">
      <alignment horizontal="left"/>
    </xf>
    <xf numFmtId="0" fontId="30" fillId="0" borderId="0" xfId="8" applyFont="1" applyFill="1" applyAlignment="1">
      <alignment horizontal="right" vertical="top"/>
    </xf>
    <xf numFmtId="0" fontId="16" fillId="4" borderId="0" xfId="9" applyFont="1" applyFill="1" applyBorder="1" applyAlignment="1" applyProtection="1">
      <alignment horizontal="right" vertical="center"/>
    </xf>
    <xf numFmtId="0" fontId="0" fillId="0" borderId="4" xfId="0" applyBorder="1"/>
    <xf numFmtId="0" fontId="3" fillId="4" borderId="65" xfId="8" applyFont="1" applyFill="1" applyBorder="1" applyAlignment="1">
      <alignment horizontal="center" vertical="center" wrapText="1"/>
    </xf>
    <xf numFmtId="0" fontId="3" fillId="7" borderId="66" xfId="8" applyFont="1" applyFill="1" applyBorder="1" applyAlignment="1">
      <alignment horizontal="center" vertical="center" wrapText="1"/>
    </xf>
    <xf numFmtId="0" fontId="3" fillId="7" borderId="67" xfId="8" applyFont="1" applyFill="1" applyBorder="1" applyAlignment="1">
      <alignment horizontal="center" vertical="center" wrapText="1"/>
    </xf>
    <xf numFmtId="164" fontId="3" fillId="4" borderId="70" xfId="4" applyFont="1" applyFill="1" applyBorder="1" applyProtection="1"/>
    <xf numFmtId="49" fontId="3" fillId="0" borderId="69" xfId="4" applyNumberFormat="1" applyFont="1" applyFill="1" applyBorder="1" applyProtection="1">
      <protection locked="0"/>
    </xf>
    <xf numFmtId="164" fontId="3" fillId="0" borderId="9" xfId="4" applyFont="1" applyFill="1" applyBorder="1" applyProtection="1">
      <protection locked="0"/>
    </xf>
    <xf numFmtId="164" fontId="3" fillId="4" borderId="9" xfId="8" applyNumberFormat="1" applyFont="1" applyFill="1" applyBorder="1" applyProtection="1">
      <protection locked="0"/>
    </xf>
    <xf numFmtId="9" fontId="1" fillId="0" borderId="71" xfId="1" applyFont="1" applyBorder="1" applyProtection="1">
      <protection locked="0"/>
    </xf>
    <xf numFmtId="164" fontId="0" fillId="0" borderId="71" xfId="0" applyNumberFormat="1" applyBorder="1" applyProtection="1">
      <protection locked="0"/>
    </xf>
    <xf numFmtId="0" fontId="0" fillId="0" borderId="72" xfId="0" applyBorder="1" applyProtection="1">
      <protection locked="0"/>
    </xf>
    <xf numFmtId="9" fontId="1" fillId="0" borderId="9" xfId="1" applyFont="1" applyBorder="1" applyProtection="1">
      <protection locked="0"/>
    </xf>
    <xf numFmtId="164" fontId="0" fillId="0" borderId="9" xfId="0" applyNumberFormat="1" applyBorder="1" applyProtection="1">
      <protection locked="0"/>
    </xf>
    <xf numFmtId="0" fontId="0" fillId="0" borderId="70" xfId="0" applyBorder="1" applyProtection="1">
      <protection locked="0"/>
    </xf>
    <xf numFmtId="164" fontId="3" fillId="3" borderId="9" xfId="4" applyFont="1" applyFill="1" applyBorder="1" applyProtection="1"/>
    <xf numFmtId="164" fontId="3" fillId="3" borderId="70" xfId="4" applyFont="1" applyFill="1" applyBorder="1" applyProtection="1"/>
    <xf numFmtId="49" fontId="3" fillId="3" borderId="69" xfId="4" applyNumberFormat="1" applyFont="1" applyFill="1" applyBorder="1" applyProtection="1"/>
    <xf numFmtId="164" fontId="3" fillId="3" borderId="9" xfId="8" applyNumberFormat="1" applyFont="1" applyFill="1" applyBorder="1" applyProtection="1"/>
    <xf numFmtId="9" fontId="1" fillId="3" borderId="9" xfId="1" applyFont="1" applyFill="1" applyBorder="1"/>
    <xf numFmtId="164" fontId="0" fillId="3" borderId="9" xfId="0" applyNumberFormat="1" applyFill="1" applyBorder="1"/>
    <xf numFmtId="0" fontId="0" fillId="3" borderId="70" xfId="0" applyFill="1" applyBorder="1"/>
    <xf numFmtId="164" fontId="3" fillId="3" borderId="73" xfId="8" applyNumberFormat="1" applyFont="1" applyFill="1" applyBorder="1" applyProtection="1"/>
    <xf numFmtId="9" fontId="1" fillId="3" borderId="73" xfId="1" applyFont="1" applyFill="1" applyBorder="1"/>
    <xf numFmtId="164" fontId="0" fillId="3" borderId="73" xfId="0" applyNumberFormat="1" applyFill="1" applyBorder="1"/>
    <xf numFmtId="0" fontId="0" fillId="3" borderId="74" xfId="0" applyFill="1" applyBorder="1"/>
    <xf numFmtId="0" fontId="0" fillId="0" borderId="2" xfId="0" applyBorder="1"/>
    <xf numFmtId="14" fontId="0" fillId="0" borderId="0" xfId="0" applyNumberFormat="1"/>
    <xf numFmtId="2" fontId="0" fillId="0" borderId="0" xfId="0" applyNumberFormat="1"/>
    <xf numFmtId="0" fontId="32" fillId="0" borderId="0" xfId="10" applyFont="1" applyProtection="1"/>
    <xf numFmtId="0" fontId="3" fillId="0" borderId="0" xfId="10" applyFont="1" applyProtection="1"/>
    <xf numFmtId="0" fontId="21" fillId="0" borderId="0" xfId="10" applyProtection="1"/>
    <xf numFmtId="0" fontId="16" fillId="0" borderId="0" xfId="9" applyFont="1" applyBorder="1" applyAlignment="1" applyProtection="1">
      <alignment horizontal="center"/>
    </xf>
    <xf numFmtId="0" fontId="16" fillId="0" borderId="0" xfId="9" applyFont="1" applyProtection="1"/>
    <xf numFmtId="0" fontId="16" fillId="2" borderId="0" xfId="9" applyFont="1" applyFill="1" applyBorder="1" applyAlignment="1" applyProtection="1">
      <alignment horizontal="left" vertical="center"/>
    </xf>
    <xf numFmtId="0" fontId="16" fillId="0" borderId="0" xfId="9" applyFont="1" applyFill="1" applyBorder="1" applyAlignment="1" applyProtection="1">
      <alignment horizontal="left" vertical="center"/>
      <protection locked="0"/>
    </xf>
    <xf numFmtId="0" fontId="16" fillId="0" borderId="0" xfId="9" applyFont="1" applyBorder="1" applyAlignment="1" applyProtection="1"/>
    <xf numFmtId="165" fontId="16" fillId="4" borderId="28" xfId="9" applyNumberFormat="1" applyFont="1" applyFill="1" applyBorder="1" applyAlignment="1" applyProtection="1">
      <alignment horizontal="center" vertical="center"/>
    </xf>
    <xf numFmtId="165" fontId="16" fillId="4" borderId="30" xfId="9" applyNumberFormat="1" applyFont="1" applyFill="1" applyBorder="1" applyAlignment="1" applyProtection="1">
      <alignment horizontal="center" vertical="center"/>
    </xf>
    <xf numFmtId="165" fontId="16" fillId="2" borderId="9" xfId="9" applyNumberFormat="1" applyFont="1" applyFill="1" applyBorder="1" applyAlignment="1" applyProtection="1">
      <alignment horizontal="center" vertical="center"/>
    </xf>
    <xf numFmtId="165" fontId="16" fillId="0" borderId="0" xfId="9" applyNumberFormat="1" applyFont="1" applyFill="1" applyBorder="1" applyAlignment="1" applyProtection="1">
      <alignment horizontal="center" vertical="center"/>
    </xf>
    <xf numFmtId="0" fontId="16" fillId="4" borderId="6" xfId="9" applyFont="1" applyFill="1" applyBorder="1" applyAlignment="1" applyProtection="1">
      <alignment horizontal="right" vertical="center"/>
    </xf>
    <xf numFmtId="0" fontId="16" fillId="4" borderId="7" xfId="9" applyFont="1" applyFill="1" applyBorder="1" applyAlignment="1" applyProtection="1">
      <alignment horizontal="right" vertical="center"/>
    </xf>
    <xf numFmtId="165" fontId="16" fillId="4" borderId="7" xfId="9" applyNumberFormat="1" applyFont="1" applyFill="1" applyBorder="1" applyAlignment="1" applyProtection="1">
      <alignment horizontal="center" vertical="center"/>
    </xf>
    <xf numFmtId="165" fontId="16" fillId="4" borderId="8" xfId="9" applyNumberFormat="1" applyFont="1" applyFill="1" applyBorder="1" applyAlignment="1" applyProtection="1">
      <alignment horizontal="center" vertical="center"/>
    </xf>
    <xf numFmtId="0" fontId="16" fillId="0" borderId="0" xfId="9" applyFont="1" applyFill="1" applyBorder="1" applyAlignment="1" applyProtection="1">
      <alignment horizontal="right"/>
    </xf>
    <xf numFmtId="0" fontId="16" fillId="0" borderId="0" xfId="9" applyFont="1" applyBorder="1" applyAlignment="1" applyProtection="1">
      <alignment horizontal="left"/>
    </xf>
    <xf numFmtId="0" fontId="32" fillId="0" borderId="0" xfId="10" applyFont="1" applyAlignment="1" applyProtection="1">
      <alignment wrapText="1"/>
    </xf>
    <xf numFmtId="0" fontId="31" fillId="4" borderId="64" xfId="10" applyFont="1" applyFill="1" applyBorder="1" applyAlignment="1" applyProtection="1">
      <alignment horizontal="center"/>
    </xf>
    <xf numFmtId="0" fontId="3" fillId="4" borderId="65" xfId="10" applyFont="1" applyFill="1" applyBorder="1" applyAlignment="1" applyProtection="1">
      <alignment horizontal="center" vertical="center"/>
    </xf>
    <xf numFmtId="0" fontId="3" fillId="4" borderId="66" xfId="10" applyFont="1" applyFill="1" applyBorder="1" applyAlignment="1" applyProtection="1">
      <alignment horizontal="center" vertical="center"/>
    </xf>
    <xf numFmtId="0" fontId="3" fillId="2" borderId="66" xfId="10" applyFont="1" applyFill="1" applyBorder="1" applyAlignment="1" applyProtection="1">
      <alignment horizontal="center" vertical="center" wrapText="1"/>
    </xf>
    <xf numFmtId="0" fontId="3" fillId="2" borderId="68" xfId="10" applyFont="1" applyFill="1" applyBorder="1" applyAlignment="1" applyProtection="1">
      <alignment horizontal="center" vertical="center" wrapText="1"/>
    </xf>
    <xf numFmtId="0" fontId="3" fillId="4" borderId="66" xfId="10" applyFont="1" applyFill="1" applyBorder="1" applyAlignment="1" applyProtection="1">
      <alignment horizontal="center" vertical="center" wrapText="1"/>
    </xf>
    <xf numFmtId="0" fontId="3" fillId="8" borderId="63" xfId="10" applyFont="1" applyFill="1" applyBorder="1" applyAlignment="1" applyProtection="1">
      <alignment horizontal="center" vertical="center" wrapText="1"/>
    </xf>
    <xf numFmtId="0" fontId="16" fillId="4" borderId="68" xfId="10" applyFont="1" applyFill="1" applyBorder="1" applyAlignment="1" applyProtection="1">
      <alignment horizontal="center" vertical="center" wrapText="1"/>
    </xf>
    <xf numFmtId="0" fontId="3" fillId="4" borderId="68" xfId="10" applyFont="1" applyFill="1" applyBorder="1" applyAlignment="1" applyProtection="1">
      <alignment horizontal="center" vertical="center" wrapText="1"/>
    </xf>
    <xf numFmtId="0" fontId="3" fillId="4" borderId="67" xfId="10" applyFont="1" applyFill="1" applyBorder="1" applyAlignment="1" applyProtection="1">
      <alignment horizontal="center" vertical="center" wrapText="1"/>
    </xf>
    <xf numFmtId="0" fontId="3" fillId="4" borderId="64" xfId="10" applyFont="1" applyFill="1" applyBorder="1" applyAlignment="1" applyProtection="1">
      <alignment horizontal="center" vertical="center" wrapText="1"/>
    </xf>
    <xf numFmtId="0" fontId="16" fillId="6" borderId="68" xfId="10" applyFont="1" applyFill="1" applyBorder="1" applyAlignment="1" applyProtection="1">
      <alignment horizontal="center" vertical="center" wrapText="1"/>
    </xf>
    <xf numFmtId="0" fontId="3" fillId="6" borderId="66" xfId="10" applyFont="1" applyFill="1" applyBorder="1" applyAlignment="1" applyProtection="1">
      <alignment horizontal="center" vertical="center" wrapText="1"/>
    </xf>
    <xf numFmtId="0" fontId="3" fillId="6" borderId="67" xfId="10" applyFont="1" applyFill="1" applyBorder="1" applyAlignment="1" applyProtection="1">
      <alignment horizontal="center" vertical="center" wrapText="1"/>
    </xf>
    <xf numFmtId="0" fontId="3" fillId="0" borderId="69" xfId="10" applyFont="1" applyFill="1" applyBorder="1" applyAlignment="1" applyProtection="1">
      <alignment horizontal="center" vertical="center"/>
      <protection locked="0"/>
    </xf>
    <xf numFmtId="14" fontId="3" fillId="0" borderId="9" xfId="10" applyNumberFormat="1" applyFont="1" applyBorder="1" applyAlignment="1" applyProtection="1">
      <alignment horizontal="center"/>
      <protection locked="0"/>
    </xf>
    <xf numFmtId="49" fontId="3" fillId="0" borderId="9" xfId="10" applyNumberFormat="1" applyFont="1" applyBorder="1" applyAlignment="1" applyProtection="1">
      <alignment horizontal="center"/>
      <protection locked="0"/>
    </xf>
    <xf numFmtId="0" fontId="3" fillId="0" borderId="60" xfId="10" applyFont="1" applyBorder="1" applyAlignment="1" applyProtection="1">
      <alignment wrapText="1"/>
      <protection locked="0"/>
    </xf>
    <xf numFmtId="49" fontId="3" fillId="0" borderId="9" xfId="10" applyNumberFormat="1" applyFont="1" applyBorder="1" applyAlignment="1" applyProtection="1">
      <alignment wrapText="1"/>
      <protection locked="0"/>
    </xf>
    <xf numFmtId="49" fontId="3" fillId="0" borderId="9" xfId="10" applyNumberFormat="1" applyFont="1" applyFill="1" applyBorder="1" applyAlignment="1" applyProtection="1">
      <alignment horizontal="left" wrapText="1"/>
      <protection locked="0"/>
    </xf>
    <xf numFmtId="4" fontId="3" fillId="0" borderId="60" xfId="4" applyNumberFormat="1" applyFont="1" applyBorder="1" applyAlignment="1" applyProtection="1">
      <alignment horizontal="center"/>
      <protection locked="0"/>
    </xf>
    <xf numFmtId="4" fontId="3" fillId="0" borderId="60" xfId="4" applyNumberFormat="1" applyFont="1" applyBorder="1" applyProtection="1">
      <protection locked="0"/>
    </xf>
    <xf numFmtId="4" fontId="3" fillId="0" borderId="9" xfId="4" applyNumberFormat="1" applyFont="1" applyBorder="1" applyProtection="1">
      <protection locked="0"/>
    </xf>
    <xf numFmtId="164" fontId="3" fillId="4" borderId="60" xfId="4" applyFont="1" applyFill="1" applyBorder="1" applyProtection="1"/>
    <xf numFmtId="10" fontId="3" fillId="0" borderId="26" xfId="4" applyNumberFormat="1" applyFont="1" applyBorder="1" applyProtection="1">
      <protection locked="0"/>
    </xf>
    <xf numFmtId="164" fontId="3" fillId="0" borderId="27" xfId="4" applyFont="1" applyFill="1" applyBorder="1" applyProtection="1">
      <protection locked="0"/>
    </xf>
    <xf numFmtId="10" fontId="3" fillId="0" borderId="60" xfId="4" applyNumberFormat="1" applyFont="1" applyBorder="1" applyProtection="1">
      <protection locked="0"/>
    </xf>
    <xf numFmtId="164" fontId="3" fillId="4" borderId="9" xfId="4" applyFont="1" applyFill="1" applyBorder="1" applyProtection="1"/>
    <xf numFmtId="164" fontId="3" fillId="9" borderId="60" xfId="4" applyFont="1" applyFill="1" applyBorder="1" applyProtection="1">
      <protection locked="0"/>
    </xf>
    <xf numFmtId="164" fontId="3" fillId="4" borderId="9" xfId="10" applyNumberFormat="1" applyFont="1" applyFill="1" applyBorder="1" applyProtection="1"/>
    <xf numFmtId="49" fontId="3" fillId="0" borderId="75" xfId="10" applyNumberFormat="1" applyFont="1" applyFill="1" applyBorder="1" applyAlignment="1" applyProtection="1">
      <alignment wrapText="1"/>
      <protection locked="0"/>
    </xf>
    <xf numFmtId="49" fontId="3" fillId="0" borderId="76" xfId="10" applyNumberFormat="1" applyFont="1" applyFill="1" applyBorder="1" applyAlignment="1" applyProtection="1">
      <alignment wrapText="1"/>
      <protection locked="0"/>
    </xf>
    <xf numFmtId="164" fontId="3" fillId="4" borderId="27" xfId="4" applyFont="1" applyFill="1" applyBorder="1" applyProtection="1"/>
    <xf numFmtId="10" fontId="16" fillId="9" borderId="60" xfId="1" applyNumberFormat="1" applyFont="1" applyFill="1" applyBorder="1" applyProtection="1">
      <protection locked="0"/>
    </xf>
    <xf numFmtId="164" fontId="3" fillId="4" borderId="71" xfId="8" applyNumberFormat="1" applyFont="1" applyFill="1" applyBorder="1" applyProtection="1">
      <protection locked="0"/>
    </xf>
    <xf numFmtId="0" fontId="3" fillId="2" borderId="69" xfId="10" applyFont="1" applyFill="1" applyBorder="1" applyAlignment="1" applyProtection="1">
      <alignment horizontal="center" vertical="center"/>
    </xf>
    <xf numFmtId="0" fontId="32" fillId="3" borderId="0" xfId="10" applyFont="1" applyFill="1" applyProtection="1"/>
    <xf numFmtId="0" fontId="3" fillId="3" borderId="0" xfId="10" applyFont="1" applyFill="1" applyProtection="1"/>
    <xf numFmtId="0" fontId="3" fillId="3" borderId="69" xfId="10" applyFont="1" applyFill="1" applyBorder="1" applyAlignment="1" applyProtection="1">
      <alignment horizontal="center" vertical="center"/>
    </xf>
    <xf numFmtId="14" fontId="3" fillId="3" borderId="9" xfId="10" applyNumberFormat="1" applyFont="1" applyFill="1" applyBorder="1" applyAlignment="1" applyProtection="1">
      <alignment horizontal="center"/>
    </xf>
    <xf numFmtId="49" fontId="3" fillId="3" borderId="9" xfId="10" applyNumberFormat="1" applyFont="1" applyFill="1" applyBorder="1" applyAlignment="1" applyProtection="1">
      <alignment horizontal="center"/>
    </xf>
    <xf numFmtId="0" fontId="3" fillId="3" borderId="60" xfId="10" applyFont="1" applyFill="1" applyBorder="1" applyAlignment="1" applyProtection="1">
      <alignment wrapText="1"/>
    </xf>
    <xf numFmtId="49" fontId="3" fillId="3" borderId="9" xfId="10" applyNumberFormat="1" applyFont="1" applyFill="1" applyBorder="1" applyAlignment="1" applyProtection="1">
      <alignment wrapText="1"/>
    </xf>
    <xf numFmtId="49" fontId="3" fillId="3" borderId="9" xfId="10" applyNumberFormat="1" applyFont="1" applyFill="1" applyBorder="1" applyAlignment="1" applyProtection="1">
      <alignment horizontal="left" wrapText="1"/>
    </xf>
    <xf numFmtId="4" fontId="3" fillId="3" borderId="60" xfId="4" applyNumberFormat="1" applyFont="1" applyFill="1" applyBorder="1" applyAlignment="1" applyProtection="1">
      <alignment horizontal="center"/>
    </xf>
    <xf numFmtId="4" fontId="3" fillId="3" borderId="60" xfId="4" applyNumberFormat="1" applyFont="1" applyFill="1" applyBorder="1" applyProtection="1"/>
    <xf numFmtId="4" fontId="3" fillId="3" borderId="9" xfId="4" applyNumberFormat="1" applyFont="1" applyFill="1" applyBorder="1" applyProtection="1"/>
    <xf numFmtId="164" fontId="3" fillId="3" borderId="60" xfId="4" applyFont="1" applyFill="1" applyBorder="1" applyProtection="1"/>
    <xf numFmtId="10" fontId="3" fillId="3" borderId="26" xfId="4" applyNumberFormat="1" applyFont="1" applyFill="1" applyBorder="1" applyProtection="1"/>
    <xf numFmtId="164" fontId="3" fillId="3" borderId="27" xfId="4" applyFont="1" applyFill="1" applyBorder="1" applyProtection="1"/>
    <xf numFmtId="10" fontId="3" fillId="3" borderId="60" xfId="4" applyNumberFormat="1" applyFont="1" applyFill="1" applyBorder="1" applyProtection="1"/>
    <xf numFmtId="164" fontId="3" fillId="3" borderId="9" xfId="10" applyNumberFormat="1" applyFont="1" applyFill="1" applyBorder="1" applyProtection="1"/>
    <xf numFmtId="49" fontId="3" fillId="3" borderId="75" xfId="10" applyNumberFormat="1" applyFont="1" applyFill="1" applyBorder="1" applyAlignment="1" applyProtection="1">
      <alignment wrapText="1"/>
    </xf>
    <xf numFmtId="49" fontId="3" fillId="3" borderId="76" xfId="10" applyNumberFormat="1" applyFont="1" applyFill="1" applyBorder="1" applyAlignment="1" applyProtection="1">
      <alignment wrapText="1"/>
    </xf>
    <xf numFmtId="10" fontId="16" fillId="3" borderId="60" xfId="1" applyNumberFormat="1" applyFont="1" applyFill="1" applyBorder="1" applyProtection="1"/>
    <xf numFmtId="0" fontId="3" fillId="0" borderId="2" xfId="10" applyFont="1" applyBorder="1" applyProtection="1"/>
    <xf numFmtId="0" fontId="23" fillId="0" borderId="2" xfId="10" applyFont="1" applyBorder="1" applyAlignment="1" applyProtection="1">
      <alignment horizontal="right"/>
    </xf>
    <xf numFmtId="164" fontId="3" fillId="4" borderId="71" xfId="4" applyFont="1" applyFill="1" applyBorder="1" applyProtection="1"/>
    <xf numFmtId="164" fontId="3" fillId="10" borderId="64" xfId="4" applyFont="1" applyFill="1" applyBorder="1" applyProtection="1"/>
    <xf numFmtId="164" fontId="3" fillId="0" borderId="2" xfId="4" applyFont="1" applyFill="1" applyBorder="1" applyProtection="1"/>
    <xf numFmtId="164" fontId="3" fillId="5" borderId="64" xfId="4" applyFont="1" applyFill="1" applyBorder="1" applyProtection="1"/>
    <xf numFmtId="164" fontId="0" fillId="5" borderId="64" xfId="0" applyNumberFormat="1" applyFill="1" applyBorder="1"/>
    <xf numFmtId="0" fontId="16" fillId="0" borderId="0" xfId="11" applyFont="1" applyProtection="1"/>
    <xf numFmtId="0" fontId="32" fillId="0" borderId="0" xfId="10" applyFont="1" applyAlignment="1" applyProtection="1"/>
    <xf numFmtId="0" fontId="0" fillId="0" borderId="0" xfId="0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165" fontId="16" fillId="0" borderId="0" xfId="9" applyNumberFormat="1" applyFont="1" applyFill="1" applyBorder="1" applyAlignment="1" applyProtection="1">
      <alignment horizontal="center" vertical="center"/>
      <protection locked="0"/>
    </xf>
    <xf numFmtId="0" fontId="32" fillId="0" borderId="0" xfId="10" applyFont="1" applyProtection="1">
      <protection locked="0"/>
    </xf>
    <xf numFmtId="0" fontId="0" fillId="0" borderId="0" xfId="0" applyAlignment="1">
      <alignment wrapText="1"/>
    </xf>
    <xf numFmtId="168" fontId="0" fillId="0" borderId="0" xfId="0" applyNumberFormat="1"/>
    <xf numFmtId="169" fontId="1" fillId="0" borderId="0" xfId="1" applyNumberFormat="1" applyFont="1"/>
    <xf numFmtId="167" fontId="0" fillId="0" borderId="0" xfId="0" applyNumberFormat="1"/>
    <xf numFmtId="169" fontId="0" fillId="0" borderId="0" xfId="0" applyNumberFormat="1"/>
    <xf numFmtId="0" fontId="0" fillId="0" borderId="0" xfId="0" applyAlignment="1">
      <alignment horizontal="center"/>
    </xf>
    <xf numFmtId="4" fontId="16" fillId="0" borderId="0" xfId="0" applyNumberFormat="1" applyFont="1" applyFill="1" applyBorder="1" applyAlignment="1" applyProtection="1">
      <alignment vertical="center" wrapText="1"/>
    </xf>
    <xf numFmtId="4" fontId="0" fillId="0" borderId="0" xfId="0" applyNumberFormat="1" applyAlignment="1"/>
    <xf numFmtId="4" fontId="34" fillId="0" borderId="0" xfId="0" applyNumberFormat="1" applyFont="1" applyAlignment="1"/>
    <xf numFmtId="4" fontId="16" fillId="0" borderId="0" xfId="0" applyNumberFormat="1" applyFont="1" applyAlignment="1"/>
    <xf numFmtId="4" fontId="34" fillId="0" borderId="0" xfId="0" applyNumberFormat="1" applyFont="1" applyFill="1" applyBorder="1" applyAlignment="1" applyProtection="1">
      <alignment vertical="center" wrapText="1"/>
    </xf>
    <xf numFmtId="0" fontId="7" fillId="0" borderId="0" xfId="2"/>
    <xf numFmtId="10" fontId="16" fillId="0" borderId="0" xfId="1" applyNumberFormat="1" applyFont="1"/>
    <xf numFmtId="0" fontId="26" fillId="0" borderId="0" xfId="0" applyFont="1"/>
    <xf numFmtId="0" fontId="0" fillId="0" borderId="0" xfId="0" applyAlignment="1">
      <alignment horizontal="right"/>
    </xf>
    <xf numFmtId="0" fontId="33" fillId="0" borderId="0" xfId="0" applyFont="1"/>
    <xf numFmtId="166" fontId="0" fillId="0" borderId="0" xfId="0" applyNumberFormat="1"/>
    <xf numFmtId="2" fontId="26" fillId="0" borderId="0" xfId="0" applyNumberFormat="1" applyFont="1"/>
    <xf numFmtId="0" fontId="4" fillId="2" borderId="31" xfId="3" applyFont="1" applyFill="1" applyBorder="1" applyAlignment="1" applyProtection="1">
      <alignment horizontal="center" vertical="center"/>
    </xf>
    <xf numFmtId="0" fontId="4" fillId="2" borderId="20" xfId="3" applyFont="1" applyFill="1" applyBorder="1" applyAlignment="1" applyProtection="1">
      <alignment horizontal="center" vertical="center"/>
    </xf>
    <xf numFmtId="0" fontId="4" fillId="2" borderId="21" xfId="3" applyFont="1" applyFill="1" applyBorder="1" applyAlignment="1" applyProtection="1">
      <alignment horizontal="center" vertical="center"/>
    </xf>
    <xf numFmtId="0" fontId="4" fillId="2" borderId="19" xfId="3" applyFont="1" applyFill="1" applyBorder="1" applyAlignment="1" applyProtection="1">
      <alignment horizontal="center" vertical="center"/>
    </xf>
    <xf numFmtId="0" fontId="4" fillId="2" borderId="44" xfId="3" applyFont="1" applyFill="1" applyBorder="1" applyAlignment="1" applyProtection="1">
      <alignment horizontal="center" vertical="center"/>
    </xf>
    <xf numFmtId="0" fontId="19" fillId="0" borderId="0" xfId="3" quotePrefix="1" applyFont="1" applyBorder="1" applyAlignment="1" applyProtection="1">
      <alignment horizontal="left" vertical="top" wrapText="1" shrinkToFit="1"/>
    </xf>
    <xf numFmtId="0" fontId="19" fillId="0" borderId="0" xfId="3" applyFont="1" applyBorder="1" applyAlignment="1" applyProtection="1">
      <alignment horizontal="left" vertical="top" wrapText="1" shrinkToFit="1"/>
    </xf>
    <xf numFmtId="0" fontId="19" fillId="0" borderId="17" xfId="3" applyFont="1" applyBorder="1" applyAlignment="1" applyProtection="1">
      <alignment horizontal="left" vertical="top" wrapText="1" shrinkToFit="1"/>
    </xf>
    <xf numFmtId="0" fontId="19" fillId="0" borderId="0" xfId="3" quotePrefix="1" applyFont="1" applyBorder="1" applyAlignment="1" applyProtection="1">
      <alignment horizontal="left" vertical="top" wrapText="1"/>
    </xf>
    <xf numFmtId="0" fontId="19" fillId="0" borderId="17" xfId="3" quotePrefix="1" applyFont="1" applyBorder="1" applyAlignment="1" applyProtection="1">
      <alignment horizontal="left" vertical="top" wrapText="1"/>
    </xf>
    <xf numFmtId="0" fontId="19" fillId="0" borderId="0" xfId="3" applyFont="1" applyBorder="1" applyAlignment="1" applyProtection="1">
      <alignment horizontal="left" vertical="top"/>
    </xf>
    <xf numFmtId="0" fontId="19" fillId="0" borderId="17" xfId="3" applyFont="1" applyBorder="1" applyAlignment="1" applyProtection="1">
      <alignment horizontal="left" vertical="top"/>
    </xf>
    <xf numFmtId="0" fontId="19" fillId="0" borderId="16" xfId="3" applyFont="1" applyBorder="1" applyAlignment="1" applyProtection="1">
      <alignment vertical="top" wrapText="1"/>
    </xf>
    <xf numFmtId="0" fontId="19" fillId="0" borderId="0" xfId="3" applyFont="1" applyBorder="1" applyAlignment="1" applyProtection="1">
      <alignment vertical="top" wrapText="1"/>
    </xf>
    <xf numFmtId="0" fontId="19" fillId="0" borderId="17" xfId="3" applyFont="1" applyBorder="1" applyAlignment="1" applyProtection="1">
      <alignment vertical="top" wrapText="1"/>
    </xf>
    <xf numFmtId="0" fontId="11" fillId="0" borderId="53" xfId="3" applyFont="1" applyFill="1" applyBorder="1" applyAlignment="1" applyProtection="1">
      <alignment horizontal="center" vertical="center" wrapText="1"/>
      <protection locked="0"/>
    </xf>
    <xf numFmtId="0" fontId="11" fillId="0" borderId="43" xfId="3" applyFont="1" applyFill="1" applyBorder="1" applyAlignment="1" applyProtection="1">
      <alignment horizontal="center" vertical="center" wrapText="1"/>
      <protection locked="0"/>
    </xf>
    <xf numFmtId="0" fontId="11" fillId="0" borderId="54" xfId="3" applyFont="1" applyFill="1" applyBorder="1" applyAlignment="1" applyProtection="1">
      <alignment horizontal="center" vertical="center" wrapText="1"/>
      <protection locked="0"/>
    </xf>
    <xf numFmtId="0" fontId="11" fillId="0" borderId="56" xfId="3" applyFont="1" applyFill="1" applyBorder="1" applyAlignment="1" applyProtection="1">
      <alignment horizontal="center" vertical="center" wrapText="1"/>
      <protection locked="0"/>
    </xf>
    <xf numFmtId="0" fontId="11" fillId="0" borderId="44" xfId="3" applyFont="1" applyFill="1" applyBorder="1" applyAlignment="1" applyProtection="1">
      <alignment horizontal="center" vertical="center" wrapText="1"/>
      <protection locked="0"/>
    </xf>
    <xf numFmtId="0" fontId="4" fillId="3" borderId="47" xfId="3" applyFont="1" applyFill="1" applyBorder="1" applyAlignment="1" applyProtection="1">
      <alignment horizontal="left" vertical="center" wrapText="1"/>
    </xf>
    <xf numFmtId="0" fontId="4" fillId="3" borderId="48" xfId="3" applyFont="1" applyFill="1" applyBorder="1" applyAlignment="1" applyProtection="1">
      <alignment horizontal="left" vertical="center" wrapText="1"/>
    </xf>
    <xf numFmtId="0" fontId="4" fillId="3" borderId="50" xfId="3" applyFont="1" applyFill="1" applyBorder="1" applyAlignment="1" applyProtection="1">
      <alignment horizontal="left" vertical="center" wrapText="1"/>
    </xf>
    <xf numFmtId="0" fontId="11" fillId="0" borderId="49" xfId="3" applyFont="1" applyFill="1" applyBorder="1" applyAlignment="1" applyProtection="1">
      <alignment horizontal="left" vertical="center" wrapText="1"/>
      <protection locked="0"/>
    </xf>
    <xf numFmtId="0" fontId="11" fillId="0" borderId="48" xfId="3" applyFont="1" applyFill="1" applyBorder="1" applyAlignment="1" applyProtection="1">
      <alignment horizontal="left" vertical="center" wrapText="1"/>
      <protection locked="0"/>
    </xf>
    <xf numFmtId="0" fontId="11" fillId="0" borderId="50" xfId="3" applyFont="1" applyFill="1" applyBorder="1" applyAlignment="1" applyProtection="1">
      <alignment horizontal="left" vertical="center" wrapText="1"/>
      <protection locked="0"/>
    </xf>
    <xf numFmtId="164" fontId="4" fillId="0" borderId="49" xfId="3" applyNumberFormat="1" applyBorder="1" applyAlignment="1" applyProtection="1">
      <alignment horizontal="center"/>
      <protection locked="0"/>
    </xf>
    <xf numFmtId="164" fontId="4" fillId="0" borderId="48" xfId="3" applyNumberFormat="1" applyBorder="1" applyAlignment="1" applyProtection="1">
      <alignment horizontal="center"/>
      <protection locked="0"/>
    </xf>
    <xf numFmtId="164" fontId="4" fillId="0" borderId="50" xfId="3" applyNumberFormat="1" applyBorder="1" applyAlignment="1" applyProtection="1">
      <alignment horizontal="center"/>
      <protection locked="0"/>
    </xf>
    <xf numFmtId="0" fontId="19" fillId="0" borderId="11" xfId="3" applyFont="1" applyBorder="1" applyAlignment="1" applyProtection="1">
      <alignment vertical="top" wrapText="1"/>
    </xf>
    <xf numFmtId="0" fontId="19" fillId="0" borderId="12" xfId="3" applyFont="1" applyBorder="1" applyAlignment="1" applyProtection="1">
      <alignment vertical="top" wrapText="1"/>
    </xf>
    <xf numFmtId="0" fontId="19" fillId="0" borderId="0" xfId="3" applyFont="1" applyBorder="1" applyAlignment="1" applyProtection="1">
      <alignment horizontal="left" vertical="top" wrapText="1"/>
    </xf>
    <xf numFmtId="0" fontId="19" fillId="0" borderId="17" xfId="3" applyFont="1" applyBorder="1" applyAlignment="1" applyProtection="1">
      <alignment horizontal="left" vertical="top" wrapText="1"/>
    </xf>
    <xf numFmtId="0" fontId="10" fillId="0" borderId="16" xfId="3" applyFont="1" applyBorder="1" applyAlignment="1" applyProtection="1">
      <alignment horizontal="left" vertical="top" wrapText="1"/>
    </xf>
    <xf numFmtId="0" fontId="10" fillId="0" borderId="0" xfId="3" applyFont="1" applyBorder="1" applyAlignment="1" applyProtection="1">
      <alignment horizontal="left" vertical="top" wrapText="1"/>
    </xf>
    <xf numFmtId="0" fontId="10" fillId="0" borderId="18" xfId="3" applyFont="1" applyBorder="1" applyAlignment="1" applyProtection="1">
      <alignment horizontal="left" vertical="top" wrapText="1"/>
    </xf>
    <xf numFmtId="0" fontId="10" fillId="0" borderId="51" xfId="3" applyFont="1" applyBorder="1" applyAlignment="1" applyProtection="1">
      <alignment horizontal="left" vertical="top" wrapText="1"/>
    </xf>
    <xf numFmtId="0" fontId="10" fillId="0" borderId="36" xfId="3" applyFont="1" applyBorder="1" applyAlignment="1" applyProtection="1">
      <alignment horizontal="left" vertical="top" wrapText="1"/>
    </xf>
    <xf numFmtId="0" fontId="10" fillId="0" borderId="52" xfId="3" applyFont="1" applyBorder="1" applyAlignment="1" applyProtection="1">
      <alignment horizontal="left" vertical="top" wrapText="1"/>
    </xf>
    <xf numFmtId="0" fontId="10" fillId="0" borderId="10" xfId="3" applyFont="1" applyFill="1" applyBorder="1" applyAlignment="1" applyProtection="1">
      <alignment horizontal="center" vertical="center" wrapText="1"/>
    </xf>
    <xf numFmtId="0" fontId="10" fillId="0" borderId="11" xfId="3" applyFont="1" applyFill="1" applyBorder="1" applyAlignment="1" applyProtection="1">
      <alignment horizontal="center" vertical="center" wrapText="1"/>
    </xf>
    <xf numFmtId="0" fontId="10" fillId="0" borderId="12" xfId="3" applyFont="1" applyFill="1" applyBorder="1" applyAlignment="1" applyProtection="1">
      <alignment horizontal="center" vertical="center" wrapText="1"/>
    </xf>
    <xf numFmtId="0" fontId="10" fillId="0" borderId="25" xfId="3" applyFont="1" applyFill="1" applyBorder="1" applyAlignment="1" applyProtection="1">
      <alignment horizontal="center" vertical="center" wrapText="1"/>
    </xf>
    <xf numFmtId="0" fontId="10" fillId="0" borderId="26" xfId="3" applyFont="1" applyFill="1" applyBorder="1" applyAlignment="1" applyProtection="1">
      <alignment horizontal="center" vertical="center" wrapText="1"/>
    </xf>
    <xf numFmtId="0" fontId="10" fillId="0" borderId="27" xfId="3" applyFont="1" applyFill="1" applyBorder="1" applyAlignment="1" applyProtection="1">
      <alignment horizontal="center" vertical="center" wrapText="1"/>
    </xf>
    <xf numFmtId="0" fontId="4" fillId="3" borderId="31" xfId="3" applyFont="1" applyFill="1" applyBorder="1" applyAlignment="1" applyProtection="1">
      <alignment horizontal="left" vertical="center" wrapText="1"/>
    </xf>
    <xf numFmtId="0" fontId="4" fillId="3" borderId="20" xfId="3" applyFont="1" applyFill="1" applyBorder="1" applyAlignment="1" applyProtection="1">
      <alignment horizontal="left" vertical="center" wrapText="1"/>
    </xf>
    <xf numFmtId="0" fontId="4" fillId="3" borderId="21" xfId="3" applyFont="1" applyFill="1" applyBorder="1" applyAlignment="1" applyProtection="1">
      <alignment horizontal="left" vertical="center" wrapText="1"/>
    </xf>
    <xf numFmtId="0" fontId="11" fillId="0" borderId="19" xfId="3" applyFont="1" applyFill="1" applyBorder="1" applyAlignment="1" applyProtection="1">
      <alignment horizontal="left" vertical="center" wrapText="1"/>
      <protection locked="0"/>
    </xf>
    <xf numFmtId="0" fontId="11" fillId="0" borderId="20" xfId="3" applyFont="1" applyFill="1" applyBorder="1" applyAlignment="1" applyProtection="1">
      <alignment horizontal="left" vertical="center" wrapText="1"/>
      <protection locked="0"/>
    </xf>
    <xf numFmtId="0" fontId="11" fillId="0" borderId="21" xfId="3" applyFont="1" applyFill="1" applyBorder="1" applyAlignment="1" applyProtection="1">
      <alignment horizontal="left" vertical="center" wrapText="1"/>
      <protection locked="0"/>
    </xf>
    <xf numFmtId="164" fontId="4" fillId="0" borderId="19" xfId="3" applyNumberFormat="1" applyBorder="1" applyAlignment="1" applyProtection="1">
      <alignment horizontal="center"/>
      <protection locked="0"/>
    </xf>
    <xf numFmtId="164" fontId="4" fillId="0" borderId="20" xfId="3" applyNumberFormat="1" applyBorder="1" applyAlignment="1" applyProtection="1">
      <alignment horizontal="center"/>
      <protection locked="0"/>
    </xf>
    <xf numFmtId="164" fontId="4" fillId="0" borderId="21" xfId="3" applyNumberFormat="1" applyBorder="1" applyAlignment="1" applyProtection="1">
      <alignment horizontal="center"/>
      <protection locked="0"/>
    </xf>
    <xf numFmtId="164" fontId="4" fillId="0" borderId="36" xfId="3" applyNumberFormat="1" applyBorder="1" applyAlignment="1" applyProtection="1">
      <alignment horizontal="center"/>
      <protection locked="0"/>
    </xf>
    <xf numFmtId="0" fontId="4" fillId="2" borderId="28" xfId="3" applyFont="1" applyFill="1" applyBorder="1" applyAlignment="1" applyProtection="1">
      <alignment horizontal="left" vertical="center" wrapText="1"/>
    </xf>
    <xf numFmtId="0" fontId="4" fillId="2" borderId="29" xfId="3" applyFont="1" applyFill="1" applyBorder="1" applyAlignment="1" applyProtection="1">
      <alignment horizontal="left" vertical="center" wrapText="1"/>
    </xf>
    <xf numFmtId="0" fontId="4" fillId="2" borderId="30" xfId="3" applyFont="1" applyFill="1" applyBorder="1" applyAlignment="1" applyProtection="1">
      <alignment horizontal="left" vertical="center" wrapText="1"/>
    </xf>
    <xf numFmtId="0" fontId="4" fillId="0" borderId="11" xfId="3" applyBorder="1" applyAlignment="1" applyProtection="1">
      <alignment horizontal="center"/>
    </xf>
    <xf numFmtId="0" fontId="4" fillId="0" borderId="11" xfId="3" applyBorder="1" applyAlignment="1" applyProtection="1">
      <alignment horizontal="left" vertical="top" wrapText="1"/>
    </xf>
    <xf numFmtId="0" fontId="4" fillId="0" borderId="11" xfId="3" applyBorder="1" applyAlignment="1" applyProtection="1">
      <alignment horizontal="left" vertical="top"/>
    </xf>
    <xf numFmtId="0" fontId="4" fillId="3" borderId="31" xfId="3" applyFill="1" applyBorder="1" applyAlignment="1" applyProtection="1">
      <alignment horizontal="left" vertical="center" wrapText="1"/>
    </xf>
    <xf numFmtId="0" fontId="4" fillId="3" borderId="32" xfId="3" applyFont="1" applyFill="1" applyBorder="1" applyAlignment="1" applyProtection="1">
      <alignment horizontal="left" vertical="center" wrapText="1"/>
    </xf>
    <xf numFmtId="0" fontId="4" fillId="0" borderId="0" xfId="3" applyFont="1" applyFill="1" applyBorder="1" applyAlignment="1" applyProtection="1">
      <alignment horizontal="center" vertical="top" wrapText="1"/>
    </xf>
    <xf numFmtId="0" fontId="4" fillId="3" borderId="33" xfId="3" applyFont="1" applyFill="1" applyBorder="1" applyAlignment="1" applyProtection="1">
      <alignment horizontal="left" vertical="center" wrapText="1"/>
    </xf>
    <xf numFmtId="0" fontId="4" fillId="3" borderId="34" xfId="3" applyFont="1" applyFill="1" applyBorder="1" applyAlignment="1" applyProtection="1">
      <alignment horizontal="left" vertical="center" wrapText="1"/>
    </xf>
    <xf numFmtId="0" fontId="11" fillId="0" borderId="34" xfId="3" applyFont="1" applyFill="1" applyBorder="1" applyAlignment="1" applyProtection="1">
      <alignment horizontal="left" vertical="center" wrapText="1"/>
      <protection locked="0"/>
    </xf>
    <xf numFmtId="0" fontId="10" fillId="0" borderId="28" xfId="3" applyFont="1" applyFill="1" applyBorder="1" applyAlignment="1" applyProtection="1">
      <alignment horizontal="center" vertical="center" wrapText="1"/>
    </xf>
    <xf numFmtId="0" fontId="10" fillId="0" borderId="30" xfId="3" applyFont="1" applyFill="1" applyBorder="1" applyAlignment="1" applyProtection="1">
      <alignment horizontal="center" vertical="center" wrapText="1"/>
    </xf>
    <xf numFmtId="0" fontId="10" fillId="0" borderId="29" xfId="3" applyFont="1" applyFill="1" applyBorder="1" applyAlignment="1" applyProtection="1">
      <alignment horizontal="center" vertical="center" wrapText="1"/>
    </xf>
    <xf numFmtId="0" fontId="4" fillId="3" borderId="24" xfId="3" applyFont="1" applyFill="1" applyBorder="1" applyAlignment="1" applyProtection="1">
      <alignment horizontal="left" vertical="center" wrapText="1"/>
    </xf>
    <xf numFmtId="0" fontId="4" fillId="3" borderId="39" xfId="3" applyFont="1" applyFill="1" applyBorder="1" applyAlignment="1" applyProtection="1">
      <alignment horizontal="left" vertical="center" wrapText="1"/>
    </xf>
    <xf numFmtId="164" fontId="11" fillId="2" borderId="19" xfId="4" applyFont="1" applyFill="1" applyBorder="1" applyAlignment="1" applyProtection="1">
      <alignment horizontal="center" vertical="center"/>
    </xf>
    <xf numFmtId="164" fontId="11" fillId="2" borderId="20" xfId="4" applyFont="1" applyFill="1" applyBorder="1" applyAlignment="1" applyProtection="1">
      <alignment horizontal="center" vertical="center"/>
    </xf>
    <xf numFmtId="164" fontId="11" fillId="2" borderId="21" xfId="4" applyFont="1" applyFill="1" applyBorder="1" applyAlignment="1" applyProtection="1">
      <alignment horizontal="center" vertical="center"/>
    </xf>
    <xf numFmtId="0" fontId="4" fillId="2" borderId="19" xfId="3" applyFill="1" applyBorder="1" applyAlignment="1" applyProtection="1">
      <alignment horizontal="center" vertical="center"/>
    </xf>
    <xf numFmtId="0" fontId="4" fillId="2" borderId="21" xfId="3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left" vertical="center" wrapText="1"/>
    </xf>
    <xf numFmtId="0" fontId="4" fillId="0" borderId="29" xfId="3" applyFont="1" applyFill="1" applyBorder="1" applyAlignment="1" applyProtection="1">
      <alignment horizontal="left" vertical="center" wrapText="1"/>
    </xf>
    <xf numFmtId="0" fontId="4" fillId="0" borderId="30" xfId="3" applyFont="1" applyFill="1" applyBorder="1" applyAlignment="1" applyProtection="1">
      <alignment horizontal="left" vertical="center" wrapText="1"/>
    </xf>
    <xf numFmtId="0" fontId="4" fillId="0" borderId="0" xfId="3" applyFill="1" applyBorder="1" applyAlignment="1" applyProtection="1">
      <alignment horizontal="center" vertical="center"/>
    </xf>
    <xf numFmtId="0" fontId="4" fillId="0" borderId="18" xfId="3" applyFill="1" applyBorder="1" applyAlignment="1" applyProtection="1">
      <alignment horizontal="center" vertical="center"/>
    </xf>
    <xf numFmtId="14" fontId="4" fillId="0" borderId="19" xfId="3" applyNumberFormat="1" applyFill="1" applyBorder="1" applyAlignment="1" applyProtection="1">
      <alignment horizontal="center" vertical="center"/>
      <protection locked="0"/>
    </xf>
    <xf numFmtId="0" fontId="4" fillId="0" borderId="20" xfId="3" applyFill="1" applyBorder="1" applyAlignment="1" applyProtection="1">
      <alignment horizontal="center" vertical="center"/>
      <protection locked="0"/>
    </xf>
    <xf numFmtId="0" fontId="4" fillId="0" borderId="21" xfId="3" applyFill="1" applyBorder="1" applyAlignment="1" applyProtection="1">
      <alignment horizontal="center" vertical="center"/>
      <protection locked="0"/>
    </xf>
    <xf numFmtId="0" fontId="15" fillId="4" borderId="28" xfId="3" applyFont="1" applyFill="1" applyBorder="1" applyAlignment="1" applyProtection="1">
      <alignment horizontal="center" vertical="center"/>
    </xf>
    <xf numFmtId="0" fontId="15" fillId="4" borderId="29" xfId="3" applyFont="1" applyFill="1" applyBorder="1" applyAlignment="1" applyProtection="1">
      <alignment horizontal="center" vertical="center"/>
    </xf>
    <xf numFmtId="0" fontId="15" fillId="4" borderId="30" xfId="3" applyFont="1" applyFill="1" applyBorder="1" applyAlignment="1" applyProtection="1">
      <alignment horizontal="center" vertical="center"/>
    </xf>
    <xf numFmtId="0" fontId="4" fillId="2" borderId="28" xfId="3" applyFont="1" applyFill="1" applyBorder="1" applyAlignment="1" applyProtection="1">
      <alignment horizontal="center" vertical="center" wrapText="1"/>
    </xf>
    <xf numFmtId="0" fontId="4" fillId="2" borderId="29" xfId="3" applyFont="1" applyFill="1" applyBorder="1" applyAlignment="1" applyProtection="1">
      <alignment horizontal="center" vertical="center" wrapText="1"/>
    </xf>
    <xf numFmtId="0" fontId="4" fillId="2" borderId="30" xfId="3" applyFont="1" applyFill="1" applyBorder="1" applyAlignment="1" applyProtection="1">
      <alignment horizontal="center" vertical="center" wrapText="1"/>
    </xf>
    <xf numFmtId="0" fontId="4" fillId="0" borderId="19" xfId="3" applyFill="1" applyBorder="1" applyAlignment="1" applyProtection="1">
      <alignment horizontal="center" vertical="center" wrapText="1"/>
    </xf>
    <xf numFmtId="0" fontId="4" fillId="0" borderId="20" xfId="3" applyFill="1" applyBorder="1" applyAlignment="1" applyProtection="1">
      <alignment horizontal="center" vertical="center" wrapText="1"/>
    </xf>
    <xf numFmtId="0" fontId="4" fillId="0" borderId="21" xfId="3" applyFill="1" applyBorder="1" applyAlignment="1" applyProtection="1">
      <alignment horizontal="center" vertical="center" wrapText="1"/>
    </xf>
    <xf numFmtId="0" fontId="11" fillId="0" borderId="25" xfId="3" applyFont="1" applyFill="1" applyBorder="1" applyAlignment="1" applyProtection="1">
      <alignment horizontal="center" vertical="top" wrapText="1"/>
    </xf>
    <xf numFmtId="0" fontId="11" fillId="0" borderId="26" xfId="3" applyFont="1" applyFill="1" applyBorder="1" applyAlignment="1" applyProtection="1">
      <alignment horizontal="center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27" xfId="0" applyFont="1" applyBorder="1" applyAlignment="1">
      <alignment horizontal="left" vertical="top" wrapText="1"/>
    </xf>
    <xf numFmtId="0" fontId="4" fillId="3" borderId="39" xfId="3" applyFont="1" applyFill="1" applyBorder="1" applyAlignment="1" applyProtection="1">
      <alignment horizontal="left" vertical="center"/>
    </xf>
    <xf numFmtId="0" fontId="11" fillId="2" borderId="39" xfId="3" applyFont="1" applyFill="1" applyBorder="1" applyAlignment="1" applyProtection="1">
      <alignment horizontal="left" vertical="center"/>
    </xf>
    <xf numFmtId="0" fontId="4" fillId="3" borderId="39" xfId="3" applyFont="1" applyFill="1" applyBorder="1" applyAlignment="1" applyProtection="1">
      <alignment horizontal="center" vertical="center"/>
    </xf>
    <xf numFmtId="0" fontId="11" fillId="2" borderId="19" xfId="3" applyNumberFormat="1" applyFont="1" applyFill="1" applyBorder="1" applyAlignment="1" applyProtection="1">
      <alignment horizontal="left" vertical="center"/>
    </xf>
    <xf numFmtId="0" fontId="11" fillId="2" borderId="20" xfId="3" applyNumberFormat="1" applyFont="1" applyFill="1" applyBorder="1" applyAlignment="1" applyProtection="1">
      <alignment horizontal="left" vertical="center"/>
    </xf>
    <xf numFmtId="0" fontId="11" fillId="2" borderId="21" xfId="3" applyNumberFormat="1" applyFont="1" applyFill="1" applyBorder="1" applyAlignment="1" applyProtection="1">
      <alignment horizontal="left" vertical="center"/>
    </xf>
    <xf numFmtId="0" fontId="4" fillId="3" borderId="24" xfId="3" applyFont="1" applyFill="1" applyBorder="1" applyAlignment="1" applyProtection="1">
      <alignment horizontal="left" vertical="center"/>
    </xf>
    <xf numFmtId="0" fontId="11" fillId="0" borderId="39" xfId="3" applyFont="1" applyFill="1" applyBorder="1" applyAlignment="1" applyProtection="1">
      <alignment horizontal="left" vertical="center"/>
      <protection locked="0"/>
    </xf>
    <xf numFmtId="0" fontId="11" fillId="0" borderId="22" xfId="3" applyFont="1" applyFill="1" applyBorder="1" applyAlignment="1" applyProtection="1">
      <alignment horizontal="left" vertical="center"/>
      <protection locked="0"/>
    </xf>
    <xf numFmtId="0" fontId="4" fillId="3" borderId="33" xfId="3" applyFont="1" applyFill="1" applyBorder="1" applyAlignment="1" applyProtection="1">
      <alignment horizontal="left" vertical="center" shrinkToFit="1"/>
    </xf>
    <xf numFmtId="0" fontId="4" fillId="3" borderId="34" xfId="3" applyFont="1" applyFill="1" applyBorder="1" applyAlignment="1" applyProtection="1">
      <alignment horizontal="left" vertical="center" shrinkToFit="1"/>
    </xf>
    <xf numFmtId="0" fontId="11" fillId="0" borderId="34" xfId="3" applyFont="1" applyFill="1" applyBorder="1" applyAlignment="1" applyProtection="1">
      <alignment horizontal="left" vertical="center"/>
      <protection locked="0"/>
    </xf>
    <xf numFmtId="0" fontId="11" fillId="0" borderId="35" xfId="3" applyFont="1" applyFill="1" applyBorder="1" applyAlignment="1" applyProtection="1">
      <alignment horizontal="left" vertical="center"/>
      <protection locked="0"/>
    </xf>
    <xf numFmtId="0" fontId="12" fillId="2" borderId="10" xfId="3" applyFont="1" applyFill="1" applyBorder="1" applyAlignment="1" applyProtection="1">
      <alignment horizontal="center" vertical="center"/>
    </xf>
    <xf numFmtId="0" fontId="12" fillId="2" borderId="11" xfId="3" applyFont="1" applyFill="1" applyBorder="1" applyAlignment="1" applyProtection="1">
      <alignment horizontal="center" vertical="center"/>
    </xf>
    <xf numFmtId="0" fontId="12" fillId="2" borderId="12" xfId="3" applyFont="1" applyFill="1" applyBorder="1" applyAlignment="1" applyProtection="1">
      <alignment horizontal="center" vertical="center"/>
    </xf>
    <xf numFmtId="0" fontId="4" fillId="3" borderId="24" xfId="3" applyFont="1" applyFill="1" applyBorder="1" applyAlignment="1" applyProtection="1">
      <alignment horizontal="center" vertical="center"/>
    </xf>
    <xf numFmtId="0" fontId="11" fillId="0" borderId="19" xfId="3" applyFont="1" applyFill="1" applyBorder="1" applyAlignment="1" applyProtection="1">
      <alignment horizontal="left" vertical="center"/>
      <protection locked="0"/>
    </xf>
    <xf numFmtId="0" fontId="11" fillId="0" borderId="20" xfId="3" applyFont="1" applyFill="1" applyBorder="1" applyAlignment="1" applyProtection="1">
      <alignment horizontal="left" vertical="center"/>
      <protection locked="0"/>
    </xf>
    <xf numFmtId="0" fontId="11" fillId="0" borderId="21" xfId="3" applyFont="1" applyFill="1" applyBorder="1" applyAlignment="1" applyProtection="1">
      <alignment horizontal="left" vertical="center"/>
      <protection locked="0"/>
    </xf>
    <xf numFmtId="0" fontId="11" fillId="0" borderId="19" xfId="3" applyFont="1" applyBorder="1" applyAlignment="1" applyProtection="1">
      <alignment horizontal="left" vertical="center"/>
      <protection locked="0"/>
    </xf>
    <xf numFmtId="0" fontId="11" fillId="0" borderId="20" xfId="3" applyFont="1" applyBorder="1" applyAlignment="1" applyProtection="1">
      <alignment horizontal="left" vertical="center"/>
      <protection locked="0"/>
    </xf>
    <xf numFmtId="0" fontId="11" fillId="0" borderId="32" xfId="3" applyFont="1" applyBorder="1" applyAlignment="1" applyProtection="1">
      <alignment horizontal="left" vertical="center"/>
      <protection locked="0"/>
    </xf>
    <xf numFmtId="0" fontId="4" fillId="3" borderId="24" xfId="3" applyFont="1" applyFill="1" applyBorder="1" applyAlignment="1" applyProtection="1">
      <alignment horizontal="left" vertical="center" shrinkToFit="1"/>
    </xf>
    <xf numFmtId="0" fontId="4" fillId="3" borderId="39" xfId="3" applyFont="1" applyFill="1" applyBorder="1" applyAlignment="1" applyProtection="1">
      <alignment horizontal="left" vertical="center" shrinkToFit="1"/>
    </xf>
    <xf numFmtId="0" fontId="11" fillId="0" borderId="39" xfId="3" applyFont="1" applyFill="1" applyBorder="1" applyAlignment="1" applyProtection="1">
      <alignment horizontal="left" vertical="center" shrinkToFit="1"/>
      <protection locked="0"/>
    </xf>
    <xf numFmtId="0" fontId="11" fillId="0" borderId="22" xfId="3" applyFont="1" applyFill="1" applyBorder="1" applyAlignment="1" applyProtection="1">
      <alignment horizontal="left" vertical="center" shrinkToFit="1"/>
      <protection locked="0"/>
    </xf>
    <xf numFmtId="0" fontId="4" fillId="3" borderId="19" xfId="3" applyFont="1" applyFill="1" applyBorder="1" applyAlignment="1" applyProtection="1">
      <alignment horizontal="left" vertical="center"/>
    </xf>
    <xf numFmtId="0" fontId="4" fillId="3" borderId="20" xfId="3" applyFont="1" applyFill="1" applyBorder="1" applyAlignment="1" applyProtection="1">
      <alignment horizontal="left" vertical="center"/>
    </xf>
    <xf numFmtId="0" fontId="4" fillId="3" borderId="21" xfId="3" applyFont="1" applyFill="1" applyBorder="1" applyAlignment="1" applyProtection="1">
      <alignment horizontal="left" vertical="center"/>
    </xf>
    <xf numFmtId="0" fontId="2" fillId="3" borderId="39" xfId="3" applyFont="1" applyFill="1" applyBorder="1" applyAlignment="1" applyProtection="1">
      <alignment horizontal="left" vertical="center"/>
    </xf>
    <xf numFmtId="0" fontId="4" fillId="3" borderId="39" xfId="3" applyFill="1" applyBorder="1" applyAlignment="1" applyProtection="1">
      <alignment vertical="center"/>
    </xf>
    <xf numFmtId="0" fontId="11" fillId="0" borderId="39" xfId="3" applyFont="1" applyBorder="1" applyAlignment="1" applyProtection="1">
      <alignment horizontal="center" vertical="center"/>
      <protection locked="0"/>
    </xf>
    <xf numFmtId="0" fontId="4" fillId="0" borderId="39" xfId="3" applyBorder="1" applyAlignment="1" applyProtection="1">
      <alignment horizontal="center" vertical="center"/>
      <protection locked="0"/>
    </xf>
    <xf numFmtId="0" fontId="4" fillId="0" borderId="22" xfId="3" applyBorder="1" applyAlignment="1" applyProtection="1">
      <alignment horizontal="center" vertical="center"/>
      <protection locked="0"/>
    </xf>
    <xf numFmtId="0" fontId="14" fillId="0" borderId="41" xfId="3" applyFont="1" applyBorder="1" applyAlignment="1" applyProtection="1">
      <alignment horizontal="center" vertical="center"/>
    </xf>
    <xf numFmtId="0" fontId="14" fillId="0" borderId="39" xfId="3" applyFont="1" applyBorder="1" applyAlignment="1" applyProtection="1">
      <alignment horizontal="center" vertical="center"/>
    </xf>
    <xf numFmtId="0" fontId="14" fillId="0" borderId="22" xfId="3" applyFont="1" applyBorder="1" applyAlignment="1" applyProtection="1">
      <alignment horizontal="center" vertical="center"/>
    </xf>
    <xf numFmtId="0" fontId="14" fillId="0" borderId="42" xfId="3" applyFont="1" applyBorder="1" applyAlignment="1" applyProtection="1">
      <alignment horizontal="center" vertical="center"/>
    </xf>
    <xf numFmtId="0" fontId="4" fillId="3" borderId="21" xfId="3" applyFont="1" applyFill="1" applyBorder="1" applyAlignment="1" applyProtection="1">
      <alignment horizontal="left" vertical="center" shrinkToFit="1"/>
    </xf>
    <xf numFmtId="0" fontId="4" fillId="3" borderId="39" xfId="3" applyFill="1" applyBorder="1" applyAlignment="1" applyProtection="1">
      <alignment horizontal="left" vertical="center" shrinkToFit="1"/>
    </xf>
    <xf numFmtId="0" fontId="4" fillId="0" borderId="16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center" vertical="center"/>
    </xf>
    <xf numFmtId="0" fontId="4" fillId="0" borderId="17" xfId="3" applyFont="1" applyBorder="1" applyAlignment="1" applyProtection="1">
      <alignment horizontal="center" vertical="center"/>
    </xf>
    <xf numFmtId="0" fontId="14" fillId="0" borderId="16" xfId="3" applyFont="1" applyBorder="1" applyAlignment="1" applyProtection="1">
      <alignment horizontal="center" vertical="center"/>
    </xf>
    <xf numFmtId="0" fontId="14" fillId="0" borderId="0" xfId="3" applyFont="1" applyBorder="1" applyAlignment="1" applyProtection="1">
      <alignment horizontal="center" vertical="center"/>
    </xf>
    <xf numFmtId="0" fontId="14" fillId="0" borderId="17" xfId="3" applyFont="1" applyBorder="1" applyAlignment="1" applyProtection="1">
      <alignment horizontal="center" vertical="center"/>
    </xf>
    <xf numFmtId="0" fontId="4" fillId="3" borderId="19" xfId="3" applyFont="1" applyFill="1" applyBorder="1" applyAlignment="1" applyProtection="1">
      <alignment horizontal="left" vertical="center" shrinkToFit="1"/>
    </xf>
    <xf numFmtId="0" fontId="4" fillId="3" borderId="20" xfId="3" applyFont="1" applyFill="1" applyBorder="1" applyAlignment="1" applyProtection="1">
      <alignment horizontal="left" vertical="center" shrinkToFit="1"/>
    </xf>
    <xf numFmtId="0" fontId="11" fillId="0" borderId="19" xfId="3" applyFont="1" applyFill="1" applyBorder="1" applyAlignment="1" applyProtection="1">
      <alignment horizontal="left" vertical="center" shrinkToFit="1"/>
      <protection locked="0"/>
    </xf>
    <xf numFmtId="0" fontId="11" fillId="0" borderId="20" xfId="3" applyFont="1" applyFill="1" applyBorder="1" applyAlignment="1" applyProtection="1">
      <alignment horizontal="left" vertical="center" shrinkToFit="1"/>
      <protection locked="0"/>
    </xf>
    <xf numFmtId="0" fontId="11" fillId="0" borderId="21" xfId="3" applyFont="1" applyFill="1" applyBorder="1" applyAlignment="1" applyProtection="1">
      <alignment horizontal="left" vertical="center" shrinkToFit="1"/>
      <protection locked="0"/>
    </xf>
    <xf numFmtId="0" fontId="11" fillId="3" borderId="33" xfId="3" applyFont="1" applyFill="1" applyBorder="1" applyAlignment="1" applyProtection="1">
      <alignment horizontal="center" vertical="center"/>
    </xf>
    <xf numFmtId="0" fontId="11" fillId="3" borderId="34" xfId="3" applyFont="1" applyFill="1" applyBorder="1" applyAlignment="1" applyProtection="1">
      <alignment horizontal="center" vertical="center"/>
    </xf>
    <xf numFmtId="0" fontId="11" fillId="0" borderId="34" xfId="3" applyFont="1" applyFill="1" applyBorder="1" applyAlignment="1" applyProtection="1">
      <alignment horizontal="center" vertical="center" wrapText="1"/>
      <protection locked="0"/>
    </xf>
    <xf numFmtId="0" fontId="11" fillId="0" borderId="35" xfId="3" applyFont="1" applyFill="1" applyBorder="1" applyAlignment="1" applyProtection="1">
      <alignment horizontal="center" vertical="center" wrapText="1"/>
      <protection locked="0"/>
    </xf>
    <xf numFmtId="0" fontId="12" fillId="2" borderId="28" xfId="3" applyFont="1" applyFill="1" applyBorder="1" applyAlignment="1" applyProtection="1">
      <alignment horizontal="center" vertical="center"/>
    </xf>
    <xf numFmtId="0" fontId="12" fillId="2" borderId="29" xfId="3" applyFont="1" applyFill="1" applyBorder="1" applyAlignment="1" applyProtection="1">
      <alignment horizontal="center" vertical="center"/>
    </xf>
    <xf numFmtId="0" fontId="12" fillId="2" borderId="30" xfId="3" applyFont="1" applyFill="1" applyBorder="1" applyAlignment="1" applyProtection="1">
      <alignment horizontal="center" vertical="center"/>
    </xf>
    <xf numFmtId="0" fontId="11" fillId="3" borderId="31" xfId="3" applyFont="1" applyFill="1" applyBorder="1" applyAlignment="1" applyProtection="1">
      <alignment horizontal="center" vertical="center"/>
    </xf>
    <xf numFmtId="0" fontId="11" fillId="3" borderId="20" xfId="3" applyFont="1" applyFill="1" applyBorder="1" applyAlignment="1" applyProtection="1">
      <alignment horizontal="center" vertical="center"/>
    </xf>
    <xf numFmtId="0" fontId="4" fillId="3" borderId="19" xfId="3" applyFont="1" applyFill="1" applyBorder="1" applyAlignment="1" applyProtection="1">
      <alignment horizontal="center" vertical="center" shrinkToFit="1"/>
    </xf>
    <xf numFmtId="0" fontId="4" fillId="3" borderId="20" xfId="3" applyFont="1" applyFill="1" applyBorder="1" applyAlignment="1" applyProtection="1">
      <alignment horizontal="center" vertical="center" shrinkToFit="1"/>
    </xf>
    <xf numFmtId="0" fontId="4" fillId="3" borderId="21" xfId="3" applyFont="1" applyFill="1" applyBorder="1" applyAlignment="1" applyProtection="1">
      <alignment horizontal="center" vertical="center" shrinkToFit="1"/>
    </xf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32" xfId="3" applyFont="1" applyFill="1" applyBorder="1" applyAlignment="1" applyProtection="1">
      <alignment horizontal="center" vertical="center"/>
    </xf>
    <xf numFmtId="0" fontId="4" fillId="3" borderId="31" xfId="3" applyFont="1" applyFill="1" applyBorder="1" applyAlignment="1" applyProtection="1">
      <alignment horizontal="center" vertical="center"/>
    </xf>
    <xf numFmtId="0" fontId="4" fillId="3" borderId="20" xfId="3" applyFont="1" applyFill="1" applyBorder="1" applyAlignment="1" applyProtection="1">
      <alignment horizontal="center" vertical="center"/>
    </xf>
    <xf numFmtId="0" fontId="4" fillId="3" borderId="32" xfId="3" applyFont="1" applyFill="1" applyBorder="1" applyAlignment="1" applyProtection="1">
      <alignment horizontal="center" vertical="center"/>
    </xf>
    <xf numFmtId="49" fontId="11" fillId="0" borderId="31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20" xfId="3" applyNumberFormat="1" applyFont="1" applyFill="1" applyBorder="1" applyAlignment="1" applyProtection="1">
      <alignment horizontal="center" vertical="center" wrapText="1"/>
      <protection locked="0"/>
    </xf>
    <xf numFmtId="49" fontId="11" fillId="0" borderId="32" xfId="3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3" applyFont="1" applyFill="1" applyBorder="1" applyAlignment="1" applyProtection="1">
      <alignment horizontal="center"/>
    </xf>
    <xf numFmtId="0" fontId="9" fillId="2" borderId="2" xfId="3" applyFont="1" applyFill="1" applyBorder="1" applyAlignment="1" applyProtection="1">
      <alignment horizontal="center"/>
    </xf>
    <xf numFmtId="0" fontId="9" fillId="2" borderId="3" xfId="3" applyFont="1" applyFill="1" applyBorder="1" applyAlignment="1" applyProtection="1">
      <alignment horizontal="center"/>
    </xf>
    <xf numFmtId="0" fontId="4" fillId="2" borderId="4" xfId="3" applyFont="1" applyFill="1" applyBorder="1" applyAlignment="1" applyProtection="1">
      <alignment horizontal="center" vertical="center"/>
    </xf>
    <xf numFmtId="0" fontId="4" fillId="2" borderId="0" xfId="3" applyFont="1" applyFill="1" applyBorder="1" applyAlignment="1" applyProtection="1">
      <alignment horizontal="center" vertic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</xf>
    <xf numFmtId="0" fontId="4" fillId="2" borderId="7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/>
    </xf>
    <xf numFmtId="0" fontId="4" fillId="3" borderId="9" xfId="3" applyFont="1" applyFill="1" applyBorder="1" applyAlignment="1" applyProtection="1">
      <alignment horizontal="center"/>
    </xf>
    <xf numFmtId="0" fontId="4" fillId="3" borderId="10" xfId="3" applyFont="1" applyFill="1" applyBorder="1" applyAlignment="1" applyProtection="1">
      <alignment horizontal="center"/>
    </xf>
    <xf numFmtId="0" fontId="4" fillId="3" borderId="11" xfId="3" applyFont="1" applyFill="1" applyBorder="1" applyAlignment="1" applyProtection="1">
      <alignment horizontal="center"/>
    </xf>
    <xf numFmtId="0" fontId="4" fillId="3" borderId="12" xfId="3" applyFont="1" applyFill="1" applyBorder="1" applyAlignment="1" applyProtection="1">
      <alignment horizontal="center"/>
    </xf>
    <xf numFmtId="0" fontId="11" fillId="0" borderId="13" xfId="3" applyFont="1" applyFill="1" applyBorder="1" applyAlignment="1" applyProtection="1">
      <alignment horizontal="center" vertical="center"/>
      <protection locked="0"/>
    </xf>
    <xf numFmtId="0" fontId="11" fillId="0" borderId="14" xfId="3" applyFont="1" applyFill="1" applyBorder="1" applyAlignment="1" applyProtection="1">
      <alignment horizontal="center" vertical="center"/>
      <protection locked="0"/>
    </xf>
    <xf numFmtId="0" fontId="11" fillId="0" borderId="15" xfId="3" applyFont="1" applyFill="1" applyBorder="1" applyAlignment="1" applyProtection="1">
      <alignment horizontal="center" vertical="center"/>
      <protection locked="0"/>
    </xf>
    <xf numFmtId="0" fontId="11" fillId="3" borderId="16" xfId="3" applyFont="1" applyFill="1" applyBorder="1" applyAlignment="1" applyProtection="1">
      <alignment horizontal="left" vertical="center" wrapText="1"/>
      <protection locked="0"/>
    </xf>
    <xf numFmtId="0" fontId="11" fillId="3" borderId="0" xfId="3" applyFont="1" applyFill="1" applyBorder="1" applyAlignment="1" applyProtection="1">
      <alignment horizontal="left" vertical="center"/>
      <protection locked="0"/>
    </xf>
    <xf numFmtId="0" fontId="11" fillId="3" borderId="17" xfId="3" applyFont="1" applyFill="1" applyBorder="1" applyAlignment="1" applyProtection="1">
      <alignment horizontal="left" vertical="center"/>
      <protection locked="0"/>
    </xf>
    <xf numFmtId="0" fontId="11" fillId="3" borderId="16" xfId="3" applyFont="1" applyFill="1" applyBorder="1" applyAlignment="1" applyProtection="1">
      <alignment horizontal="left" vertical="center"/>
      <protection locked="0"/>
    </xf>
    <xf numFmtId="0" fontId="11" fillId="3" borderId="25" xfId="3" applyFont="1" applyFill="1" applyBorder="1" applyAlignment="1" applyProtection="1">
      <alignment horizontal="left" vertical="center"/>
      <protection locked="0"/>
    </xf>
    <xf numFmtId="0" fontId="11" fillId="3" borderId="26" xfId="3" applyFont="1" applyFill="1" applyBorder="1" applyAlignment="1" applyProtection="1">
      <alignment horizontal="left" vertical="center"/>
      <protection locked="0"/>
    </xf>
    <xf numFmtId="0" fontId="11" fillId="3" borderId="27" xfId="3" applyFont="1" applyFill="1" applyBorder="1" applyAlignment="1" applyProtection="1">
      <alignment horizontal="left" vertical="center"/>
      <protection locked="0"/>
    </xf>
    <xf numFmtId="0" fontId="4" fillId="0" borderId="0" xfId="3" applyFont="1" applyBorder="1" applyAlignment="1" applyProtection="1">
      <alignment horizontal="center"/>
    </xf>
    <xf numFmtId="0" fontId="4" fillId="0" borderId="0" xfId="3" applyBorder="1" applyAlignment="1" applyProtection="1">
      <alignment horizontal="center"/>
    </xf>
    <xf numFmtId="0" fontId="4" fillId="0" borderId="18" xfId="3" applyBorder="1" applyAlignment="1" applyProtection="1">
      <alignment horizontal="center"/>
    </xf>
    <xf numFmtId="0" fontId="11" fillId="0" borderId="19" xfId="3" applyFont="1" applyBorder="1" applyAlignment="1" applyProtection="1">
      <alignment horizontal="center" vertical="center"/>
      <protection locked="0"/>
    </xf>
    <xf numFmtId="0" fontId="11" fillId="0" borderId="20" xfId="3" applyFont="1" applyBorder="1" applyAlignment="1" applyProtection="1">
      <alignment horizontal="center" vertical="center"/>
      <protection locked="0"/>
    </xf>
    <xf numFmtId="0" fontId="11" fillId="0" borderId="21" xfId="3" applyFont="1" applyBorder="1" applyAlignment="1" applyProtection="1">
      <alignment horizontal="center" vertical="center"/>
      <protection locked="0"/>
    </xf>
    <xf numFmtId="0" fontId="4" fillId="0" borderId="0" xfId="3" applyAlignment="1" applyProtection="1">
      <alignment horizontal="center"/>
    </xf>
    <xf numFmtId="0" fontId="5" fillId="0" borderId="0" xfId="3" applyFont="1" applyFill="1" applyBorder="1" applyAlignment="1" applyProtection="1">
      <alignment horizontal="center" vertical="center"/>
    </xf>
    <xf numFmtId="0" fontId="6" fillId="0" borderId="0" xfId="3" applyFont="1" applyAlignment="1" applyProtection="1">
      <alignment vertical="center"/>
    </xf>
    <xf numFmtId="0" fontId="4" fillId="0" borderId="0" xfId="3" applyAlignment="1" applyProtection="1">
      <alignment horizontal="center" vertical="center" shrinkToFit="1"/>
    </xf>
    <xf numFmtId="0" fontId="8" fillId="0" borderId="0" xfId="2" applyFont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/>
    </xf>
    <xf numFmtId="2" fontId="4" fillId="0" borderId="22" xfId="3" applyNumberFormat="1" applyFont="1" applyFill="1" applyBorder="1" applyAlignment="1" applyProtection="1">
      <alignment horizontal="center"/>
      <protection locked="0"/>
    </xf>
    <xf numFmtId="2" fontId="4" fillId="0" borderId="23" xfId="3" applyNumberFormat="1" applyFont="1" applyFill="1" applyBorder="1" applyAlignment="1" applyProtection="1">
      <alignment horizontal="center"/>
      <protection locked="0"/>
    </xf>
    <xf numFmtId="2" fontId="4" fillId="0" borderId="24" xfId="3" applyNumberFormat="1" applyFont="1" applyFill="1" applyBorder="1" applyAlignment="1" applyProtection="1">
      <alignment horizontal="center"/>
      <protection locked="0"/>
    </xf>
    <xf numFmtId="0" fontId="26" fillId="2" borderId="4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4" fillId="5" borderId="0" xfId="8" applyFont="1" applyFill="1" applyAlignment="1">
      <alignment horizontal="center"/>
    </xf>
    <xf numFmtId="0" fontId="0" fillId="2" borderId="28" xfId="0" applyNumberFormat="1" applyFill="1" applyBorder="1" applyAlignment="1" applyProtection="1">
      <alignment horizontal="left" vertical="center"/>
    </xf>
    <xf numFmtId="0" fontId="0" fillId="2" borderId="30" xfId="0" applyNumberFormat="1" applyFill="1" applyBorder="1" applyAlignment="1" applyProtection="1">
      <alignment horizontal="left" vertical="center"/>
    </xf>
    <xf numFmtId="0" fontId="16" fillId="2" borderId="28" xfId="0" applyNumberFormat="1" applyFont="1" applyFill="1" applyBorder="1" applyAlignment="1" applyProtection="1">
      <alignment horizontal="left" vertical="center"/>
    </xf>
    <xf numFmtId="0" fontId="16" fillId="2" borderId="30" xfId="0" applyNumberFormat="1" applyFont="1" applyFill="1" applyBorder="1" applyAlignment="1" applyProtection="1">
      <alignment horizontal="left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49" fontId="29" fillId="5" borderId="28" xfId="0" applyNumberFormat="1" applyFont="1" applyFill="1" applyBorder="1" applyAlignment="1">
      <alignment horizontal="center"/>
    </xf>
    <xf numFmtId="49" fontId="29" fillId="5" borderId="29" xfId="0" applyNumberFormat="1" applyFont="1" applyFill="1" applyBorder="1" applyAlignment="1">
      <alignment horizontal="center"/>
    </xf>
    <xf numFmtId="49" fontId="29" fillId="5" borderId="30" xfId="0" applyNumberFormat="1" applyFont="1" applyFill="1" applyBorder="1" applyAlignment="1">
      <alignment horizontal="center"/>
    </xf>
    <xf numFmtId="0" fontId="16" fillId="4" borderId="28" xfId="9" applyFont="1" applyFill="1" applyBorder="1" applyAlignment="1" applyProtection="1">
      <alignment horizontal="right" vertical="center"/>
    </xf>
    <xf numFmtId="0" fontId="16" fillId="4" borderId="30" xfId="9" applyFill="1" applyBorder="1" applyAlignment="1" applyProtection="1">
      <alignment horizontal="right" vertical="center"/>
    </xf>
    <xf numFmtId="0" fontId="16" fillId="2" borderId="28" xfId="9" applyFill="1" applyBorder="1" applyAlignment="1" applyProtection="1">
      <alignment horizontal="left" vertical="center"/>
    </xf>
    <xf numFmtId="0" fontId="16" fillId="2" borderId="29" xfId="9" applyFill="1" applyBorder="1" applyAlignment="1" applyProtection="1">
      <alignment horizontal="left" vertical="center"/>
    </xf>
    <xf numFmtId="0" fontId="16" fillId="2" borderId="30" xfId="9" applyFill="1" applyBorder="1" applyAlignment="1" applyProtection="1">
      <alignment horizontal="left" vertical="center"/>
    </xf>
    <xf numFmtId="0" fontId="0" fillId="4" borderId="10" xfId="0" applyFill="1" applyBorder="1" applyAlignment="1" applyProtection="1">
      <alignment horizontal="right"/>
    </xf>
    <xf numFmtId="0" fontId="0" fillId="4" borderId="12" xfId="0" applyFill="1" applyBorder="1" applyAlignment="1" applyProtection="1">
      <alignment horizontal="right"/>
    </xf>
    <xf numFmtId="0" fontId="0" fillId="4" borderId="25" xfId="0" applyFill="1" applyBorder="1" applyAlignment="1" applyProtection="1">
      <alignment horizontal="right" vertical="top"/>
    </xf>
    <xf numFmtId="0" fontId="0" fillId="4" borderId="27" xfId="0" applyFill="1" applyBorder="1" applyAlignment="1" applyProtection="1">
      <alignment horizontal="right" vertical="top"/>
    </xf>
    <xf numFmtId="0" fontId="0" fillId="0" borderId="28" xfId="0" applyFill="1" applyBorder="1" applyAlignment="1" applyProtection="1">
      <alignment horizontal="left" vertical="center"/>
      <protection locked="0"/>
    </xf>
    <xf numFmtId="0" fontId="0" fillId="0" borderId="29" xfId="0" applyBorder="1"/>
    <xf numFmtId="0" fontId="0" fillId="0" borderId="30" xfId="0" applyBorder="1"/>
    <xf numFmtId="0" fontId="26" fillId="4" borderId="1" xfId="0" applyFont="1" applyFill="1" applyBorder="1" applyAlignment="1">
      <alignment horizontal="center"/>
    </xf>
    <xf numFmtId="0" fontId="26" fillId="4" borderId="2" xfId="0" applyFont="1" applyFill="1" applyBorder="1" applyAlignment="1">
      <alignment horizontal="center"/>
    </xf>
    <xf numFmtId="0" fontId="26" fillId="4" borderId="3" xfId="0" applyFont="1" applyFill="1" applyBorder="1" applyAlignment="1">
      <alignment horizontal="center"/>
    </xf>
    <xf numFmtId="2" fontId="16" fillId="2" borderId="28" xfId="9" quotePrefix="1" applyNumberFormat="1" applyFont="1" applyFill="1" applyBorder="1" applyAlignment="1" applyProtection="1">
      <alignment horizontal="left" vertical="center"/>
    </xf>
    <xf numFmtId="2" fontId="16" fillId="2" borderId="29" xfId="9" quotePrefix="1" applyNumberFormat="1" applyFont="1" applyFill="1" applyBorder="1" applyAlignment="1" applyProtection="1">
      <alignment horizontal="left" vertical="center"/>
    </xf>
    <xf numFmtId="2" fontId="16" fillId="2" borderId="30" xfId="9" quotePrefix="1" applyNumberFormat="1" applyFont="1" applyFill="1" applyBorder="1" applyAlignment="1" applyProtection="1">
      <alignment horizontal="left" vertical="center"/>
    </xf>
    <xf numFmtId="0" fontId="28" fillId="5" borderId="0" xfId="0" applyFont="1" applyFill="1" applyBorder="1" applyAlignment="1">
      <alignment horizontal="center" vertical="center"/>
    </xf>
    <xf numFmtId="0" fontId="16" fillId="2" borderId="28" xfId="9" applyNumberFormat="1" applyFont="1" applyFill="1" applyBorder="1" applyAlignment="1" applyProtection="1">
      <alignment horizontal="left" vertical="center"/>
    </xf>
    <xf numFmtId="0" fontId="16" fillId="2" borderId="29" xfId="9" applyNumberFormat="1" applyFont="1" applyFill="1" applyBorder="1" applyAlignment="1" applyProtection="1">
      <alignment horizontal="left" vertical="center"/>
    </xf>
    <xf numFmtId="0" fontId="16" fillId="2" borderId="30" xfId="9" applyNumberFormat="1" applyFont="1" applyFill="1" applyBorder="1" applyAlignment="1" applyProtection="1">
      <alignment horizontal="left" vertical="center"/>
    </xf>
    <xf numFmtId="0" fontId="26" fillId="7" borderId="62" xfId="0" applyFont="1" applyFill="1" applyBorder="1" applyAlignment="1">
      <alignment horizontal="center"/>
    </xf>
    <xf numFmtId="0" fontId="26" fillId="7" borderId="63" xfId="0" applyFont="1" applyFill="1" applyBorder="1" applyAlignment="1">
      <alignment horizontal="center"/>
    </xf>
    <xf numFmtId="0" fontId="32" fillId="0" borderId="26" xfId="10" applyFont="1" applyBorder="1" applyAlignment="1" applyProtection="1">
      <alignment horizontal="center"/>
      <protection locked="0"/>
    </xf>
    <xf numFmtId="0" fontId="32" fillId="0" borderId="11" xfId="10" applyFont="1" applyBorder="1" applyAlignment="1" applyProtection="1">
      <alignment horizontal="center"/>
    </xf>
    <xf numFmtId="0" fontId="31" fillId="6" borderId="61" xfId="10" applyFont="1" applyFill="1" applyBorder="1" applyAlignment="1" applyProtection="1">
      <alignment horizontal="center"/>
    </xf>
    <xf numFmtId="0" fontId="31" fillId="6" borderId="62" xfId="10" applyFont="1" applyFill="1" applyBorder="1" applyAlignment="1" applyProtection="1">
      <alignment horizontal="center"/>
    </xf>
    <xf numFmtId="0" fontId="31" fillId="6" borderId="63" xfId="10" applyFont="1" applyFill="1" applyBorder="1" applyAlignment="1" applyProtection="1">
      <alignment horizontal="center"/>
    </xf>
    <xf numFmtId="0" fontId="16" fillId="4" borderId="10" xfId="9" applyFont="1" applyFill="1" applyBorder="1" applyAlignment="1" applyProtection="1">
      <alignment horizontal="right" vertical="center"/>
    </xf>
    <xf numFmtId="0" fontId="16" fillId="4" borderId="11" xfId="9" applyFont="1" applyFill="1" applyBorder="1" applyAlignment="1" applyProtection="1">
      <alignment horizontal="right" vertical="center"/>
    </xf>
    <xf numFmtId="0" fontId="16" fillId="4" borderId="12" xfId="9" applyFont="1" applyFill="1" applyBorder="1" applyAlignment="1" applyProtection="1">
      <alignment horizontal="right" vertical="center"/>
    </xf>
    <xf numFmtId="0" fontId="16" fillId="4" borderId="25" xfId="9" applyFont="1" applyFill="1" applyBorder="1" applyAlignment="1" applyProtection="1">
      <alignment horizontal="right" vertical="center"/>
    </xf>
    <xf numFmtId="0" fontId="16" fillId="4" borderId="26" xfId="9" applyFont="1" applyFill="1" applyBorder="1" applyAlignment="1" applyProtection="1">
      <alignment horizontal="right" vertical="center"/>
    </xf>
    <xf numFmtId="0" fontId="16" fillId="4" borderId="27" xfId="9" applyFont="1" applyFill="1" applyBorder="1" applyAlignment="1" applyProtection="1">
      <alignment horizontal="right" vertical="center"/>
    </xf>
    <xf numFmtId="0" fontId="26" fillId="4" borderId="1" xfId="9" applyFont="1" applyFill="1" applyBorder="1" applyAlignment="1" applyProtection="1">
      <alignment horizontal="center" vertical="center"/>
    </xf>
    <xf numFmtId="0" fontId="26" fillId="4" borderId="2" xfId="9" applyFont="1" applyFill="1" applyBorder="1" applyAlignment="1" applyProtection="1">
      <alignment horizontal="center" vertical="center"/>
    </xf>
    <xf numFmtId="0" fontId="26" fillId="4" borderId="3" xfId="9" applyFont="1" applyFill="1" applyBorder="1" applyAlignment="1" applyProtection="1">
      <alignment horizontal="center" vertical="center"/>
    </xf>
    <xf numFmtId="0" fontId="28" fillId="5" borderId="61" xfId="10" applyFont="1" applyFill="1" applyBorder="1" applyAlignment="1" applyProtection="1">
      <alignment horizontal="left"/>
    </xf>
    <xf numFmtId="0" fontId="28" fillId="5" borderId="62" xfId="10" applyFont="1" applyFill="1" applyBorder="1" applyAlignment="1" applyProtection="1">
      <alignment horizontal="left"/>
    </xf>
    <xf numFmtId="0" fontId="28" fillId="5" borderId="63" xfId="10" applyFont="1" applyFill="1" applyBorder="1" applyAlignment="1" applyProtection="1">
      <alignment horizontal="left"/>
    </xf>
    <xf numFmtId="0" fontId="31" fillId="4" borderId="61" xfId="10" applyFont="1" applyFill="1" applyBorder="1" applyAlignment="1" applyProtection="1">
      <alignment horizontal="center"/>
    </xf>
    <xf numFmtId="0" fontId="31" fillId="4" borderId="62" xfId="10" applyFont="1" applyFill="1" applyBorder="1" applyAlignment="1" applyProtection="1">
      <alignment horizontal="center"/>
    </xf>
    <xf numFmtId="0" fontId="31" fillId="4" borderId="63" xfId="10" applyFont="1" applyFill="1" applyBorder="1" applyAlignment="1" applyProtection="1">
      <alignment horizontal="center"/>
    </xf>
    <xf numFmtId="0" fontId="16" fillId="4" borderId="29" xfId="9" applyFont="1" applyFill="1" applyBorder="1" applyAlignment="1" applyProtection="1">
      <alignment horizontal="right" vertical="center"/>
    </xf>
    <xf numFmtId="49" fontId="16" fillId="0" borderId="28" xfId="9" applyNumberFormat="1" applyFont="1" applyFill="1" applyBorder="1" applyAlignment="1" applyProtection="1">
      <alignment horizontal="left" vertical="center"/>
      <protection locked="0"/>
    </xf>
    <xf numFmtId="49" fontId="16" fillId="0" borderId="30" xfId="9" applyNumberFormat="1" applyFont="1" applyFill="1" applyBorder="1" applyAlignment="1" applyProtection="1">
      <alignment horizontal="left" vertical="center"/>
      <protection locked="0"/>
    </xf>
    <xf numFmtId="0" fontId="16" fillId="4" borderId="11" xfId="9" applyFont="1" applyFill="1" applyBorder="1" applyAlignment="1" applyProtection="1">
      <alignment horizontal="center" vertical="center"/>
    </xf>
    <xf numFmtId="49" fontId="16" fillId="0" borderId="11" xfId="9" applyNumberFormat="1" applyFont="1" applyFill="1" applyBorder="1" applyAlignment="1" applyProtection="1">
      <alignment horizontal="center" vertical="center"/>
      <protection locked="0"/>
    </xf>
    <xf numFmtId="0" fontId="28" fillId="5" borderId="0" xfId="10" applyFont="1" applyFill="1" applyAlignment="1" applyProtection="1">
      <alignment horizontal="left"/>
    </xf>
    <xf numFmtId="165" fontId="16" fillId="2" borderId="28" xfId="9" applyNumberFormat="1" applyFont="1" applyFill="1" applyBorder="1" applyAlignment="1" applyProtection="1">
      <alignment horizontal="center" vertical="center"/>
    </xf>
    <xf numFmtId="165" fontId="16" fillId="2" borderId="30" xfId="9" applyNumberFormat="1" applyFont="1" applyFill="1" applyBorder="1" applyAlignment="1" applyProtection="1">
      <alignment horizontal="center" vertical="center"/>
    </xf>
    <xf numFmtId="49" fontId="16" fillId="0" borderId="29" xfId="9" applyNumberFormat="1" applyFont="1" applyFill="1" applyBorder="1" applyAlignment="1" applyProtection="1">
      <alignment horizontal="left" vertical="center"/>
      <protection locked="0"/>
    </xf>
    <xf numFmtId="165" fontId="16" fillId="4" borderId="28" xfId="9" applyNumberFormat="1" applyFont="1" applyFill="1" applyBorder="1" applyAlignment="1" applyProtection="1">
      <alignment horizontal="center" vertical="center"/>
    </xf>
    <xf numFmtId="165" fontId="16" fillId="4" borderId="30" xfId="9" applyNumberFormat="1" applyFont="1" applyFill="1" applyBorder="1" applyAlignment="1" applyProtection="1">
      <alignment horizontal="center" vertical="center"/>
    </xf>
  </cellXfs>
  <cellStyles count="12">
    <cellStyle name="Excel Built-in Normal" xfId="7" xr:uid="{95C4A365-9531-4365-8221-E8DDA2135698}"/>
    <cellStyle name="Excel Built-in Normal_Abrechnungstool_RLv562" xfId="5" xr:uid="{C7E39BC6-045D-4718-90CD-3756A46C66A8}"/>
    <cellStyle name="Komma 2" xfId="4" xr:uid="{BF274B28-24D9-4720-A728-2F37426D380D}"/>
    <cellStyle name="Link" xfId="2" builtinId="8"/>
    <cellStyle name="Prozent" xfId="1" builtinId="5"/>
    <cellStyle name="Standard" xfId="0" builtinId="0"/>
    <cellStyle name="Standard 2 2" xfId="11" xr:uid="{03ABEE6B-61CB-4DB3-AA26-B9DBE63EDF61}"/>
    <cellStyle name="Standard 2 2_Abrechnungstool_RLv562" xfId="6" xr:uid="{9ACDE67D-BAB1-46BC-8817-422E95E3FB68}"/>
    <cellStyle name="Standard 6" xfId="9" xr:uid="{D62FF9DF-CBF4-4B00-87E6-BFF247A3EB38}"/>
    <cellStyle name="Standard_Belegaufstellung Invest und Sachkosten_V3" xfId="8" xr:uid="{7C294216-BD78-4705-BE11-654C62FD24FF}"/>
    <cellStyle name="Standard_Belegaufstellung unbare Eigenleistungen (unbare Sachleistungen)" xfId="10" xr:uid="{7C9EB9CA-547F-40B3-AE42-7B27DC524182}"/>
    <cellStyle name="Standard_Zahlungsantrag_V2 - Excel97 - RLv1" xfId="3" xr:uid="{807E8B29-0C1A-4911-B741-3E13DAD57B74}"/>
  </cellStyles>
  <dxfs count="187"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  <dxf>
      <fill>
        <patternFill>
          <bgColor indexed="35"/>
        </patternFill>
      </fill>
    </dxf>
    <dxf>
      <fill>
        <patternFill>
          <bgColor indexed="35"/>
        </patternFill>
      </fill>
    </dxf>
    <dxf>
      <font>
        <condense val="0"/>
        <extend val="0"/>
        <color indexed="30"/>
      </font>
      <fill>
        <patternFill patternType="none">
          <bgColor indexed="65"/>
        </patternFill>
      </fill>
    </dxf>
    <dxf>
      <font>
        <condense val="0"/>
        <extend val="0"/>
        <color indexed="30"/>
      </font>
      <fill>
        <patternFill>
          <bgColor indexed="35"/>
        </patternFill>
      </fill>
    </dxf>
    <dxf>
      <font>
        <condense val="0"/>
        <extend val="0"/>
        <color auto="1"/>
      </font>
      <fill>
        <patternFill patternType="solid"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29"/>
        </patternFill>
      </fill>
    </dxf>
    <dxf>
      <fill>
        <patternFill>
          <bgColor indexed="3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condense val="0"/>
        <extend val="0"/>
        <color indexed="30"/>
      </font>
    </dxf>
    <dxf>
      <font>
        <condense val="0"/>
        <extend val="0"/>
        <color indexed="3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2AB28"/>
      <rgbColor rgb="00F8F8F8"/>
      <rgbColor rgb="00DDDDDD"/>
      <rgbColor rgb="00C0C0C0"/>
      <rgbColor rgb="00FFFFCC"/>
      <rgbColor rgb="00FF0000"/>
      <rgbColor rgb="000000FF"/>
      <rgbColor rgb="00CCCCFF"/>
      <rgbColor rgb="00E8BC1A"/>
      <rgbColor rgb="00EAEAEA"/>
      <rgbColor rgb="00FFFF00"/>
      <rgbColor rgb="00FFB4AA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Radio" checked="Checked" firstButton="1" fmlaLink="AN27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AN$31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Radio" firstButton="1" fmlaLink="$AN$16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Radio" checked="Checked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firstButton="1" fmlaLink="$D$10" lockText="1" noThreeD="1"/>
</file>

<file path=xl/ctrlProps/ctrlProp54.xml><?xml version="1.0" encoding="utf-8"?>
<formControlPr xmlns="http://schemas.microsoft.com/office/spreadsheetml/2009/9/main" objectType="Radio" checked="Checked" lockText="1" noThreeD="1"/>
</file>

<file path=xl/ctrlProps/ctrlProp55.xml><?xml version="1.0" encoding="utf-8"?>
<formControlPr xmlns="http://schemas.microsoft.com/office/spreadsheetml/2009/9/main" objectType="Radio" checked="Checked" firstButton="1" fmlaLink="$G$13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19050</xdr:rowOff>
    </xdr:from>
    <xdr:to>
      <xdr:col>8</xdr:col>
      <xdr:colOff>85725</xdr:colOff>
      <xdr:row>5</xdr:row>
      <xdr:rowOff>0</xdr:rowOff>
    </xdr:to>
    <xdr:pic>
      <xdr:nvPicPr>
        <xdr:cNvPr id="2" name="Logo-AMA" descr="AgrarMarkt Austr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9050"/>
          <a:ext cx="1295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27</xdr:col>
      <xdr:colOff>85725</xdr:colOff>
      <xdr:row>4</xdr:row>
      <xdr:rowOff>47625</xdr:rowOff>
    </xdr:to>
    <xdr:pic>
      <xdr:nvPicPr>
        <xdr:cNvPr id="4" name="Logo-LE1420" descr="Logo_LE-14-20-Cli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95250"/>
          <a:ext cx="1143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32</xdr:col>
      <xdr:colOff>123825</xdr:colOff>
      <xdr:row>0</xdr:row>
      <xdr:rowOff>85725</xdr:rowOff>
    </xdr:from>
    <xdr:to>
      <xdr:col>39</xdr:col>
      <xdr:colOff>0</xdr:colOff>
      <xdr:row>4</xdr:row>
      <xdr:rowOff>57150</xdr:rowOff>
    </xdr:to>
    <xdr:pic>
      <xdr:nvPicPr>
        <xdr:cNvPr id="5" name="Logo-EU" descr="EU_Fahne_Zusatz_li_RGB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85725"/>
          <a:ext cx="10096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109</xdr:row>
          <xdr:rowOff>47625</xdr:rowOff>
        </xdr:from>
        <xdr:to>
          <xdr:col>28</xdr:col>
          <xdr:colOff>0</xdr:colOff>
          <xdr:row>110</xdr:row>
          <xdr:rowOff>209550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83</xdr:row>
          <xdr:rowOff>47625</xdr:rowOff>
        </xdr:from>
        <xdr:to>
          <xdr:col>28</xdr:col>
          <xdr:colOff>57150</xdr:colOff>
          <xdr:row>85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83</xdr:row>
          <xdr:rowOff>47625</xdr:rowOff>
        </xdr:from>
        <xdr:to>
          <xdr:col>32</xdr:col>
          <xdr:colOff>57150</xdr:colOff>
          <xdr:row>85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83</xdr:row>
          <xdr:rowOff>47625</xdr:rowOff>
        </xdr:from>
        <xdr:to>
          <xdr:col>37</xdr:col>
          <xdr:colOff>47625</xdr:colOff>
          <xdr:row>85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85</xdr:row>
          <xdr:rowOff>47625</xdr:rowOff>
        </xdr:from>
        <xdr:to>
          <xdr:col>28</xdr:col>
          <xdr:colOff>57150</xdr:colOff>
          <xdr:row>87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85</xdr:row>
          <xdr:rowOff>47625</xdr:rowOff>
        </xdr:from>
        <xdr:to>
          <xdr:col>32</xdr:col>
          <xdr:colOff>57150</xdr:colOff>
          <xdr:row>87</xdr:row>
          <xdr:rowOff>19050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85</xdr:row>
          <xdr:rowOff>47625</xdr:rowOff>
        </xdr:from>
        <xdr:to>
          <xdr:col>37</xdr:col>
          <xdr:colOff>47625</xdr:colOff>
          <xdr:row>87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87</xdr:row>
          <xdr:rowOff>38100</xdr:rowOff>
        </xdr:from>
        <xdr:to>
          <xdr:col>28</xdr:col>
          <xdr:colOff>57150</xdr:colOff>
          <xdr:row>89</xdr:row>
          <xdr:rowOff>9525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87</xdr:row>
          <xdr:rowOff>38100</xdr:rowOff>
        </xdr:from>
        <xdr:to>
          <xdr:col>32</xdr:col>
          <xdr:colOff>57150</xdr:colOff>
          <xdr:row>89</xdr:row>
          <xdr:rowOff>9525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87</xdr:row>
          <xdr:rowOff>38100</xdr:rowOff>
        </xdr:from>
        <xdr:to>
          <xdr:col>37</xdr:col>
          <xdr:colOff>47625</xdr:colOff>
          <xdr:row>89</xdr:row>
          <xdr:rowOff>9525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89</xdr:row>
          <xdr:rowOff>38100</xdr:rowOff>
        </xdr:from>
        <xdr:to>
          <xdr:col>28</xdr:col>
          <xdr:colOff>57150</xdr:colOff>
          <xdr:row>91</xdr:row>
          <xdr:rowOff>9525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89</xdr:row>
          <xdr:rowOff>38100</xdr:rowOff>
        </xdr:from>
        <xdr:to>
          <xdr:col>32</xdr:col>
          <xdr:colOff>57150</xdr:colOff>
          <xdr:row>91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89</xdr:row>
          <xdr:rowOff>38100</xdr:rowOff>
        </xdr:from>
        <xdr:to>
          <xdr:col>37</xdr:col>
          <xdr:colOff>47625</xdr:colOff>
          <xdr:row>91</xdr:row>
          <xdr:rowOff>9525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91</xdr:row>
          <xdr:rowOff>28575</xdr:rowOff>
        </xdr:from>
        <xdr:to>
          <xdr:col>28</xdr:col>
          <xdr:colOff>57150</xdr:colOff>
          <xdr:row>93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91</xdr:row>
          <xdr:rowOff>28575</xdr:rowOff>
        </xdr:from>
        <xdr:to>
          <xdr:col>32</xdr:col>
          <xdr:colOff>57150</xdr:colOff>
          <xdr:row>93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91</xdr:row>
          <xdr:rowOff>28575</xdr:rowOff>
        </xdr:from>
        <xdr:to>
          <xdr:col>37</xdr:col>
          <xdr:colOff>47625</xdr:colOff>
          <xdr:row>93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93</xdr:row>
          <xdr:rowOff>38100</xdr:rowOff>
        </xdr:from>
        <xdr:to>
          <xdr:col>28</xdr:col>
          <xdr:colOff>57150</xdr:colOff>
          <xdr:row>95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93</xdr:row>
          <xdr:rowOff>38100</xdr:rowOff>
        </xdr:from>
        <xdr:to>
          <xdr:col>32</xdr:col>
          <xdr:colOff>57150</xdr:colOff>
          <xdr:row>95</xdr:row>
          <xdr:rowOff>9525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93</xdr:row>
          <xdr:rowOff>38100</xdr:rowOff>
        </xdr:from>
        <xdr:to>
          <xdr:col>37</xdr:col>
          <xdr:colOff>47625</xdr:colOff>
          <xdr:row>95</xdr:row>
          <xdr:rowOff>9525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95</xdr:row>
          <xdr:rowOff>28575</xdr:rowOff>
        </xdr:from>
        <xdr:to>
          <xdr:col>28</xdr:col>
          <xdr:colOff>57150</xdr:colOff>
          <xdr:row>97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95</xdr:row>
          <xdr:rowOff>28575</xdr:rowOff>
        </xdr:from>
        <xdr:to>
          <xdr:col>32</xdr:col>
          <xdr:colOff>57150</xdr:colOff>
          <xdr:row>97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95</xdr:row>
          <xdr:rowOff>28575</xdr:rowOff>
        </xdr:from>
        <xdr:to>
          <xdr:col>37</xdr:col>
          <xdr:colOff>47625</xdr:colOff>
          <xdr:row>97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101</xdr:row>
          <xdr:rowOff>47625</xdr:rowOff>
        </xdr:from>
        <xdr:to>
          <xdr:col>28</xdr:col>
          <xdr:colOff>0</xdr:colOff>
          <xdr:row>103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101</xdr:row>
          <xdr:rowOff>47625</xdr:rowOff>
        </xdr:from>
        <xdr:to>
          <xdr:col>32</xdr:col>
          <xdr:colOff>0</xdr:colOff>
          <xdr:row>103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101</xdr:row>
          <xdr:rowOff>47625</xdr:rowOff>
        </xdr:from>
        <xdr:to>
          <xdr:col>36</xdr:col>
          <xdr:colOff>152400</xdr:colOff>
          <xdr:row>103</xdr:row>
          <xdr:rowOff>19050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103</xdr:row>
          <xdr:rowOff>38100</xdr:rowOff>
        </xdr:from>
        <xdr:to>
          <xdr:col>28</xdr:col>
          <xdr:colOff>0</xdr:colOff>
          <xdr:row>105</xdr:row>
          <xdr:rowOff>9525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103</xdr:row>
          <xdr:rowOff>38100</xdr:rowOff>
        </xdr:from>
        <xdr:to>
          <xdr:col>32</xdr:col>
          <xdr:colOff>0</xdr:colOff>
          <xdr:row>105</xdr:row>
          <xdr:rowOff>9525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103</xdr:row>
          <xdr:rowOff>38100</xdr:rowOff>
        </xdr:from>
        <xdr:to>
          <xdr:col>36</xdr:col>
          <xdr:colOff>152400</xdr:colOff>
          <xdr:row>105</xdr:row>
          <xdr:rowOff>9525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105</xdr:row>
          <xdr:rowOff>38100</xdr:rowOff>
        </xdr:from>
        <xdr:to>
          <xdr:col>28</xdr:col>
          <xdr:colOff>0</xdr:colOff>
          <xdr:row>107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105</xdr:row>
          <xdr:rowOff>38100</xdr:rowOff>
        </xdr:from>
        <xdr:to>
          <xdr:col>32</xdr:col>
          <xdr:colOff>0</xdr:colOff>
          <xdr:row>107</xdr:row>
          <xdr:rowOff>9525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105</xdr:row>
          <xdr:rowOff>38100</xdr:rowOff>
        </xdr:from>
        <xdr:to>
          <xdr:col>36</xdr:col>
          <xdr:colOff>152400</xdr:colOff>
          <xdr:row>107</xdr:row>
          <xdr:rowOff>9525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107</xdr:row>
          <xdr:rowOff>38100</xdr:rowOff>
        </xdr:from>
        <xdr:to>
          <xdr:col>28</xdr:col>
          <xdr:colOff>0</xdr:colOff>
          <xdr:row>109</xdr:row>
          <xdr:rowOff>9525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107</xdr:row>
          <xdr:rowOff>38100</xdr:rowOff>
        </xdr:from>
        <xdr:to>
          <xdr:col>32</xdr:col>
          <xdr:colOff>0</xdr:colOff>
          <xdr:row>109</xdr:row>
          <xdr:rowOff>9525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107</xdr:row>
          <xdr:rowOff>38100</xdr:rowOff>
        </xdr:from>
        <xdr:to>
          <xdr:col>36</xdr:col>
          <xdr:colOff>152400</xdr:colOff>
          <xdr:row>109</xdr:row>
          <xdr:rowOff>9525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81</xdr:row>
          <xdr:rowOff>38100</xdr:rowOff>
        </xdr:from>
        <xdr:to>
          <xdr:col>28</xdr:col>
          <xdr:colOff>57150</xdr:colOff>
          <xdr:row>83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9900" mc:Ignorable="a14" a14:legacySpreadsheetColorIndex="52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81</xdr:row>
          <xdr:rowOff>38100</xdr:rowOff>
        </xdr:from>
        <xdr:to>
          <xdr:col>32</xdr:col>
          <xdr:colOff>57150</xdr:colOff>
          <xdr:row>83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81</xdr:row>
          <xdr:rowOff>38100</xdr:rowOff>
        </xdr:from>
        <xdr:to>
          <xdr:col>37</xdr:col>
          <xdr:colOff>47625</xdr:colOff>
          <xdr:row>83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99</xdr:row>
          <xdr:rowOff>47625</xdr:rowOff>
        </xdr:from>
        <xdr:to>
          <xdr:col>28</xdr:col>
          <xdr:colOff>0</xdr:colOff>
          <xdr:row>101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99</xdr:row>
          <xdr:rowOff>47625</xdr:rowOff>
        </xdr:from>
        <xdr:to>
          <xdr:col>32</xdr:col>
          <xdr:colOff>0</xdr:colOff>
          <xdr:row>101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99</xdr:row>
          <xdr:rowOff>47625</xdr:rowOff>
        </xdr:from>
        <xdr:to>
          <xdr:col>36</xdr:col>
          <xdr:colOff>152400</xdr:colOff>
          <xdr:row>101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152400</xdr:colOff>
          <xdr:row>28</xdr:row>
          <xdr:rowOff>9525</xdr:rowOff>
        </xdr:from>
        <xdr:to>
          <xdr:col>34</xdr:col>
          <xdr:colOff>38100</xdr:colOff>
          <xdr:row>28</xdr:row>
          <xdr:rowOff>228600</xdr:rowOff>
        </xdr:to>
        <xdr:sp macro="" textlink="">
          <xdr:nvSpPr>
            <xdr:cNvPr id="2089" name="RadioButton_TaxDeductEnable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D3F0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28</xdr:row>
          <xdr:rowOff>9525</xdr:rowOff>
        </xdr:from>
        <xdr:to>
          <xdr:col>38</xdr:col>
          <xdr:colOff>47625</xdr:colOff>
          <xdr:row>28</xdr:row>
          <xdr:rowOff>228600</xdr:rowOff>
        </xdr:to>
        <xdr:sp macro="" textlink="">
          <xdr:nvSpPr>
            <xdr:cNvPr id="2090" name="RadioButton_TaxDeductDisable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28</xdr:row>
          <xdr:rowOff>0</xdr:rowOff>
        </xdr:from>
        <xdr:to>
          <xdr:col>38</xdr:col>
          <xdr:colOff>114300</xdr:colOff>
          <xdr:row>29</xdr:row>
          <xdr:rowOff>0</xdr:rowOff>
        </xdr:to>
        <xdr:sp macro="" textlink="">
          <xdr:nvSpPr>
            <xdr:cNvPr id="2091" name="Group_TaxDeduct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TaxDeduct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0</xdr:rowOff>
        </xdr:from>
        <xdr:to>
          <xdr:col>33</xdr:col>
          <xdr:colOff>57150</xdr:colOff>
          <xdr:row>30</xdr:row>
          <xdr:rowOff>219075</xdr:rowOff>
        </xdr:to>
        <xdr:sp macro="" textlink="">
          <xdr:nvSpPr>
            <xdr:cNvPr id="2092" name="RadioButton_Individual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00" mc:Ignorable="a14" a14:legacySpreadsheetColorIndex="5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natürliche Person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32</xdr:row>
          <xdr:rowOff>47625</xdr:rowOff>
        </xdr:from>
        <xdr:to>
          <xdr:col>33</xdr:col>
          <xdr:colOff>57150</xdr:colOff>
          <xdr:row>33</xdr:row>
          <xdr:rowOff>209550</xdr:rowOff>
        </xdr:to>
        <xdr:sp macro="" textlink="">
          <xdr:nvSpPr>
            <xdr:cNvPr id="2093" name="RadioButton_Couple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Ehegemeinschaft / eingetragene Partnerschaft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38</xdr:row>
          <xdr:rowOff>0</xdr:rowOff>
        </xdr:from>
        <xdr:to>
          <xdr:col>33</xdr:col>
          <xdr:colOff>57150</xdr:colOff>
          <xdr:row>38</xdr:row>
          <xdr:rowOff>219075</xdr:rowOff>
        </xdr:to>
        <xdr:sp macro="" textlink="">
          <xdr:nvSpPr>
            <xdr:cNvPr id="2094" name="RadioButton_LegalEntity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juristische Person / im Firmenbuch eingetragene Personengesellschaft / Gebietskörperschaft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33</xdr:col>
          <xdr:colOff>57150</xdr:colOff>
          <xdr:row>43</xdr:row>
          <xdr:rowOff>219075</xdr:rowOff>
        </xdr:to>
        <xdr:sp macro="" textlink="">
          <xdr:nvSpPr>
            <xdr:cNvPr id="2095" name="RadioButton_PersonGroup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99" mc:Ignorable="a14" a14:legacySpreadsheetColorIndex="43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Personenvereinigung (beteiligte Personen sind auf dem Zusatzblatt anzugeben)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29</xdr:row>
          <xdr:rowOff>28575</xdr:rowOff>
        </xdr:from>
        <xdr:to>
          <xdr:col>38</xdr:col>
          <xdr:colOff>123825</xdr:colOff>
          <xdr:row>47</xdr:row>
          <xdr:rowOff>0</xdr:rowOff>
        </xdr:to>
        <xdr:sp macro="" textlink="">
          <xdr:nvSpPr>
            <xdr:cNvPr id="2096" name="Group_ClientName" descr="Förderwerber&#10;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Förderwerber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14</xdr:row>
          <xdr:rowOff>38100</xdr:rowOff>
        </xdr:from>
        <xdr:to>
          <xdr:col>7</xdr:col>
          <xdr:colOff>95250</xdr:colOff>
          <xdr:row>16</xdr:row>
          <xdr:rowOff>9525</xdr:rowOff>
        </xdr:to>
        <xdr:sp macro="" textlink="">
          <xdr:nvSpPr>
            <xdr:cNvPr id="2098" name="RadioButton_PartialPaymAppl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CC00" mc:Ignorable="a14" a14:legacySpreadsheetColorIndex="51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Teilabrechnung Nr.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14</xdr:row>
          <xdr:rowOff>38100</xdr:rowOff>
        </xdr:from>
        <xdr:to>
          <xdr:col>20</xdr:col>
          <xdr:colOff>114300</xdr:colOff>
          <xdr:row>16</xdr:row>
          <xdr:rowOff>9525</xdr:rowOff>
        </xdr:to>
        <xdr:sp macro="" textlink="">
          <xdr:nvSpPr>
            <xdr:cNvPr id="2099" name="RadioButton_FinalPaymAppl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8000" mc:Ignorable="a14" a14:legacySpreadsheetColorIndex="17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Times New Roman"/>
                  <a:cs typeface="Times New Roman"/>
                </a:rPr>
                <a:t>Endabrechnung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14</xdr:row>
          <xdr:rowOff>9525</xdr:rowOff>
        </xdr:from>
        <xdr:to>
          <xdr:col>22</xdr:col>
          <xdr:colOff>123825</xdr:colOff>
          <xdr:row>16</xdr:row>
          <xdr:rowOff>9525</xdr:rowOff>
        </xdr:to>
        <xdr:sp macro="" textlink="">
          <xdr:nvSpPr>
            <xdr:cNvPr id="2100" name="Group_PartialFinalPayment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AT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Tail-/Endabrechnung</a:t>
              </a:r>
            </a:p>
          </xdr:txBody>
        </xdr:sp>
        <xdr:clientData/>
      </xdr:twoCellAnchor>
    </mc:Choice>
    <mc:Fallback/>
  </mc:AlternateContent>
  <xdr:twoCellAnchor editAs="oneCell">
    <xdr:from>
      <xdr:col>13</xdr:col>
      <xdr:colOff>47625</xdr:colOff>
      <xdr:row>0</xdr:row>
      <xdr:rowOff>85725</xdr:rowOff>
    </xdr:from>
    <xdr:to>
      <xdr:col>20</xdr:col>
      <xdr:colOff>38100</xdr:colOff>
      <xdr:row>4</xdr:row>
      <xdr:rowOff>57150</xdr:rowOff>
    </xdr:to>
    <xdr:pic>
      <xdr:nvPicPr>
        <xdr:cNvPr id="75" name="Logo-BMLRT-2020" descr="Bundesministerium Landwirtschaft, Regionen und Tourismus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85725"/>
          <a:ext cx="112395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1</xdr:row>
      <xdr:rowOff>0</xdr:rowOff>
    </xdr:from>
    <xdr:to>
      <xdr:col>32</xdr:col>
      <xdr:colOff>85725</xdr:colOff>
      <xdr:row>4</xdr:row>
      <xdr:rowOff>57150</xdr:rowOff>
    </xdr:to>
    <xdr:pic>
      <xdr:nvPicPr>
        <xdr:cNvPr id="79" name="Logo-OOe-202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95250"/>
          <a:ext cx="7810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35</xdr:row>
          <xdr:rowOff>114300</xdr:rowOff>
        </xdr:from>
        <xdr:to>
          <xdr:col>3</xdr:col>
          <xdr:colOff>990600</xdr:colOff>
          <xdr:row>40</xdr:row>
          <xdr:rowOff>47625</xdr:rowOff>
        </xdr:to>
        <xdr:sp macro="" textlink="">
          <xdr:nvSpPr>
            <xdr:cNvPr id="4106" name="Checkbox_PrintMode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Druckansicht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7</xdr:row>
          <xdr:rowOff>76200</xdr:rowOff>
        </xdr:from>
        <xdr:to>
          <xdr:col>3</xdr:col>
          <xdr:colOff>1257300</xdr:colOff>
          <xdr:row>10</xdr:row>
          <xdr:rowOff>0</xdr:rowOff>
        </xdr:to>
        <xdr:sp macro="" textlink="">
          <xdr:nvSpPr>
            <xdr:cNvPr id="4110" name="RadioButton_TaxDeductEnable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1371600</xdr:colOff>
          <xdr:row>7</xdr:row>
          <xdr:rowOff>76200</xdr:rowOff>
        </xdr:from>
        <xdr:to>
          <xdr:col>3</xdr:col>
          <xdr:colOff>1914525</xdr:colOff>
          <xdr:row>10</xdr:row>
          <xdr:rowOff>0</xdr:rowOff>
        </xdr:to>
        <xdr:sp macro="" textlink="">
          <xdr:nvSpPr>
            <xdr:cNvPr id="4111" name="RadioButton_TaxDeductDisable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10</xdr:row>
          <xdr:rowOff>76200</xdr:rowOff>
        </xdr:from>
        <xdr:to>
          <xdr:col>6</xdr:col>
          <xdr:colOff>561975</xdr:colOff>
          <xdr:row>12</xdr:row>
          <xdr:rowOff>0</xdr:rowOff>
        </xdr:to>
        <xdr:sp macro="" textlink="">
          <xdr:nvSpPr>
            <xdr:cNvPr id="8205" name="RadioButton_TaxDeductEnable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5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676275</xdr:colOff>
          <xdr:row>10</xdr:row>
          <xdr:rowOff>76200</xdr:rowOff>
        </xdr:from>
        <xdr:to>
          <xdr:col>6</xdr:col>
          <xdr:colOff>1219200</xdr:colOff>
          <xdr:row>12</xdr:row>
          <xdr:rowOff>0</xdr:rowOff>
        </xdr:to>
        <xdr:sp macro="" textlink="">
          <xdr:nvSpPr>
            <xdr:cNvPr id="8206" name="RadioButton_TaxDeductDisable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5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A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://www.ama.at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4" Type="http://schemas.openxmlformats.org/officeDocument/2006/relationships/ctrlProp" Target="../ctrlProps/ctrlProp5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56.xml"/><Relationship Id="rId4" Type="http://schemas.openxmlformats.org/officeDocument/2006/relationships/ctrlProp" Target="../ctrlProps/ctrlProp5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mlfuw.gv.at/dam/jcr:05e477c3-6d14-412a-beb1-93380de11239/640_2014.pdf" TargetMode="External"/><Relationship Id="rId2" Type="http://schemas.openxmlformats.org/officeDocument/2006/relationships/hyperlink" Target="https://de.wikipedia.org/wiki/H&#246;chstbeitragsgrundlage" TargetMode="External"/><Relationship Id="rId1" Type="http://schemas.openxmlformats.org/officeDocument/2006/relationships/hyperlink" Target="https://www.ris.bka.gv.at/NormDokument.wxe?Abfrage=Bundesnormen&amp;Gesetzesnummer=10008163&amp;FassungVom=2015-09-28&amp;Paragraf=118" TargetMode="Externa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eur-lex.europa.eu/legal-content/de/ALL/?uri=CELEX%3A32014R06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DE5AC-2B24-43EF-8F3A-780E1F07851B}">
  <sheetPr codeName="TZahlungsantrag1">
    <pageSetUpPr autoPageBreaks="0" fitToPage="1"/>
  </sheetPr>
  <dimension ref="A1:AN239"/>
  <sheetViews>
    <sheetView showGridLines="0" tabSelected="1" zoomScaleNormal="100" zoomScaleSheetLayoutView="100" workbookViewId="0">
      <selection activeCell="A23" sqref="A23:AM23"/>
    </sheetView>
  </sheetViews>
  <sheetFormatPr baseColWidth="10" defaultColWidth="2.42578125" defaultRowHeight="7.5" customHeight="1" x14ac:dyDescent="0.2"/>
  <cols>
    <col min="1" max="31" width="2.42578125" style="2"/>
    <col min="32" max="32" width="2.42578125" style="2" customWidth="1"/>
    <col min="33" max="39" width="2.42578125" style="2"/>
    <col min="40" max="40" width="8.85546875" style="1" hidden="1" customWidth="1"/>
    <col min="41" max="295" width="2.42578125" style="1"/>
    <col min="296" max="296" width="0" style="1" hidden="1" customWidth="1"/>
    <col min="297" max="551" width="2.42578125" style="1"/>
    <col min="552" max="552" width="0" style="1" hidden="1" customWidth="1"/>
    <col min="553" max="807" width="2.42578125" style="1"/>
    <col min="808" max="808" width="0" style="1" hidden="1" customWidth="1"/>
    <col min="809" max="1063" width="2.42578125" style="1"/>
    <col min="1064" max="1064" width="0" style="1" hidden="1" customWidth="1"/>
    <col min="1065" max="1319" width="2.42578125" style="1"/>
    <col min="1320" max="1320" width="0" style="1" hidden="1" customWidth="1"/>
    <col min="1321" max="1575" width="2.42578125" style="1"/>
    <col min="1576" max="1576" width="0" style="1" hidden="1" customWidth="1"/>
    <col min="1577" max="1831" width="2.42578125" style="1"/>
    <col min="1832" max="1832" width="0" style="1" hidden="1" customWidth="1"/>
    <col min="1833" max="2087" width="2.42578125" style="1"/>
    <col min="2088" max="2088" width="0" style="1" hidden="1" customWidth="1"/>
    <col min="2089" max="2343" width="2.42578125" style="1"/>
    <col min="2344" max="2344" width="0" style="1" hidden="1" customWidth="1"/>
    <col min="2345" max="2599" width="2.42578125" style="1"/>
    <col min="2600" max="2600" width="0" style="1" hidden="1" customWidth="1"/>
    <col min="2601" max="2855" width="2.42578125" style="1"/>
    <col min="2856" max="2856" width="0" style="1" hidden="1" customWidth="1"/>
    <col min="2857" max="3111" width="2.42578125" style="1"/>
    <col min="3112" max="3112" width="0" style="1" hidden="1" customWidth="1"/>
    <col min="3113" max="3367" width="2.42578125" style="1"/>
    <col min="3368" max="3368" width="0" style="1" hidden="1" customWidth="1"/>
    <col min="3369" max="3623" width="2.42578125" style="1"/>
    <col min="3624" max="3624" width="0" style="1" hidden="1" customWidth="1"/>
    <col min="3625" max="3879" width="2.42578125" style="1"/>
    <col min="3880" max="3880" width="0" style="1" hidden="1" customWidth="1"/>
    <col min="3881" max="4135" width="2.42578125" style="1"/>
    <col min="4136" max="4136" width="0" style="1" hidden="1" customWidth="1"/>
    <col min="4137" max="4391" width="2.42578125" style="1"/>
    <col min="4392" max="4392" width="0" style="1" hidden="1" customWidth="1"/>
    <col min="4393" max="4647" width="2.42578125" style="1"/>
    <col min="4648" max="4648" width="0" style="1" hidden="1" customWidth="1"/>
    <col min="4649" max="4903" width="2.42578125" style="1"/>
    <col min="4904" max="4904" width="0" style="1" hidden="1" customWidth="1"/>
    <col min="4905" max="5159" width="2.42578125" style="1"/>
    <col min="5160" max="5160" width="0" style="1" hidden="1" customWidth="1"/>
    <col min="5161" max="5415" width="2.42578125" style="1"/>
    <col min="5416" max="5416" width="0" style="1" hidden="1" customWidth="1"/>
    <col min="5417" max="5671" width="2.42578125" style="1"/>
    <col min="5672" max="5672" width="0" style="1" hidden="1" customWidth="1"/>
    <col min="5673" max="5927" width="2.42578125" style="1"/>
    <col min="5928" max="5928" width="0" style="1" hidden="1" customWidth="1"/>
    <col min="5929" max="6183" width="2.42578125" style="1"/>
    <col min="6184" max="6184" width="0" style="1" hidden="1" customWidth="1"/>
    <col min="6185" max="6439" width="2.42578125" style="1"/>
    <col min="6440" max="6440" width="0" style="1" hidden="1" customWidth="1"/>
    <col min="6441" max="6695" width="2.42578125" style="1"/>
    <col min="6696" max="6696" width="0" style="1" hidden="1" customWidth="1"/>
    <col min="6697" max="6951" width="2.42578125" style="1"/>
    <col min="6952" max="6952" width="0" style="1" hidden="1" customWidth="1"/>
    <col min="6953" max="7207" width="2.42578125" style="1"/>
    <col min="7208" max="7208" width="0" style="1" hidden="1" customWidth="1"/>
    <col min="7209" max="7463" width="2.42578125" style="1"/>
    <col min="7464" max="7464" width="0" style="1" hidden="1" customWidth="1"/>
    <col min="7465" max="7719" width="2.42578125" style="1"/>
    <col min="7720" max="7720" width="0" style="1" hidden="1" customWidth="1"/>
    <col min="7721" max="7975" width="2.42578125" style="1"/>
    <col min="7976" max="7976" width="0" style="1" hidden="1" customWidth="1"/>
    <col min="7977" max="8231" width="2.42578125" style="1"/>
    <col min="8232" max="8232" width="0" style="1" hidden="1" customWidth="1"/>
    <col min="8233" max="8487" width="2.42578125" style="1"/>
    <col min="8488" max="8488" width="0" style="1" hidden="1" customWidth="1"/>
    <col min="8489" max="8743" width="2.42578125" style="1"/>
    <col min="8744" max="8744" width="0" style="1" hidden="1" customWidth="1"/>
    <col min="8745" max="8999" width="2.42578125" style="1"/>
    <col min="9000" max="9000" width="0" style="1" hidden="1" customWidth="1"/>
    <col min="9001" max="9255" width="2.42578125" style="1"/>
    <col min="9256" max="9256" width="0" style="1" hidden="1" customWidth="1"/>
    <col min="9257" max="9511" width="2.42578125" style="1"/>
    <col min="9512" max="9512" width="0" style="1" hidden="1" customWidth="1"/>
    <col min="9513" max="9767" width="2.42578125" style="1"/>
    <col min="9768" max="9768" width="0" style="1" hidden="1" customWidth="1"/>
    <col min="9769" max="10023" width="2.42578125" style="1"/>
    <col min="10024" max="10024" width="0" style="1" hidden="1" customWidth="1"/>
    <col min="10025" max="10279" width="2.42578125" style="1"/>
    <col min="10280" max="10280" width="0" style="1" hidden="1" customWidth="1"/>
    <col min="10281" max="10535" width="2.42578125" style="1"/>
    <col min="10536" max="10536" width="0" style="1" hidden="1" customWidth="1"/>
    <col min="10537" max="10791" width="2.42578125" style="1"/>
    <col min="10792" max="10792" width="0" style="1" hidden="1" customWidth="1"/>
    <col min="10793" max="11047" width="2.42578125" style="1"/>
    <col min="11048" max="11048" width="0" style="1" hidden="1" customWidth="1"/>
    <col min="11049" max="11303" width="2.42578125" style="1"/>
    <col min="11304" max="11304" width="0" style="1" hidden="1" customWidth="1"/>
    <col min="11305" max="11559" width="2.42578125" style="1"/>
    <col min="11560" max="11560" width="0" style="1" hidden="1" customWidth="1"/>
    <col min="11561" max="11815" width="2.42578125" style="1"/>
    <col min="11816" max="11816" width="0" style="1" hidden="1" customWidth="1"/>
    <col min="11817" max="12071" width="2.42578125" style="1"/>
    <col min="12072" max="12072" width="0" style="1" hidden="1" customWidth="1"/>
    <col min="12073" max="12327" width="2.42578125" style="1"/>
    <col min="12328" max="12328" width="0" style="1" hidden="1" customWidth="1"/>
    <col min="12329" max="12583" width="2.42578125" style="1"/>
    <col min="12584" max="12584" width="0" style="1" hidden="1" customWidth="1"/>
    <col min="12585" max="12839" width="2.42578125" style="1"/>
    <col min="12840" max="12840" width="0" style="1" hidden="1" customWidth="1"/>
    <col min="12841" max="13095" width="2.42578125" style="1"/>
    <col min="13096" max="13096" width="0" style="1" hidden="1" customWidth="1"/>
    <col min="13097" max="13351" width="2.42578125" style="1"/>
    <col min="13352" max="13352" width="0" style="1" hidden="1" customWidth="1"/>
    <col min="13353" max="13607" width="2.42578125" style="1"/>
    <col min="13608" max="13608" width="0" style="1" hidden="1" customWidth="1"/>
    <col min="13609" max="13863" width="2.42578125" style="1"/>
    <col min="13864" max="13864" width="0" style="1" hidden="1" customWidth="1"/>
    <col min="13865" max="14119" width="2.42578125" style="1"/>
    <col min="14120" max="14120" width="0" style="1" hidden="1" customWidth="1"/>
    <col min="14121" max="14375" width="2.42578125" style="1"/>
    <col min="14376" max="14376" width="0" style="1" hidden="1" customWidth="1"/>
    <col min="14377" max="14631" width="2.42578125" style="1"/>
    <col min="14632" max="14632" width="0" style="1" hidden="1" customWidth="1"/>
    <col min="14633" max="14887" width="2.42578125" style="1"/>
    <col min="14888" max="14888" width="0" style="1" hidden="1" customWidth="1"/>
    <col min="14889" max="15143" width="2.42578125" style="1"/>
    <col min="15144" max="15144" width="0" style="1" hidden="1" customWidth="1"/>
    <col min="15145" max="15399" width="2.42578125" style="1"/>
    <col min="15400" max="15400" width="0" style="1" hidden="1" customWidth="1"/>
    <col min="15401" max="15655" width="2.42578125" style="1"/>
    <col min="15656" max="15656" width="0" style="1" hidden="1" customWidth="1"/>
    <col min="15657" max="15911" width="2.42578125" style="1"/>
    <col min="15912" max="15912" width="0" style="1" hidden="1" customWidth="1"/>
    <col min="15913" max="16167" width="2.42578125" style="1"/>
    <col min="16168" max="16168" width="0" style="1" hidden="1" customWidth="1"/>
    <col min="16169" max="16384" width="2.42578125" style="1"/>
  </cols>
  <sheetData>
    <row r="1" spans="1:40" ht="7.5" customHeight="1" x14ac:dyDescent="0.2">
      <c r="A1" s="485"/>
      <c r="B1" s="485"/>
      <c r="C1" s="485"/>
      <c r="D1" s="485"/>
      <c r="E1" s="485"/>
      <c r="F1" s="485"/>
      <c r="G1" s="485"/>
      <c r="H1" s="485"/>
      <c r="I1" s="485"/>
      <c r="J1" s="486" t="s">
        <v>0</v>
      </c>
      <c r="K1" s="487"/>
      <c r="L1" s="487"/>
      <c r="M1" s="487"/>
      <c r="N1" s="488"/>
      <c r="O1" s="488"/>
      <c r="P1" s="488"/>
      <c r="Q1" s="488"/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8"/>
      <c r="AL1" s="488"/>
      <c r="AM1" s="488"/>
    </row>
    <row r="2" spans="1:40" ht="7.5" customHeight="1" x14ac:dyDescent="0.2">
      <c r="A2" s="485"/>
      <c r="B2" s="485"/>
      <c r="C2" s="485"/>
      <c r="D2" s="485"/>
      <c r="E2" s="485"/>
      <c r="F2" s="485"/>
      <c r="G2" s="485"/>
      <c r="H2" s="485"/>
      <c r="I2" s="485"/>
      <c r="J2" s="486" t="s">
        <v>1</v>
      </c>
      <c r="K2" s="487"/>
      <c r="L2" s="487"/>
      <c r="M2" s="487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8"/>
      <c r="AL2" s="488"/>
      <c r="AM2" s="488"/>
      <c r="AN2" s="1" t="str">
        <f>VLOOKUP(PaymAppl_IntentCode,ProjectTypeSponsors,2)</f>
        <v>BMLRT/LE1420/LD/EU</v>
      </c>
    </row>
    <row r="3" spans="1:40" ht="7.5" customHeight="1" x14ac:dyDescent="0.2">
      <c r="A3" s="485"/>
      <c r="B3" s="485"/>
      <c r="C3" s="485"/>
      <c r="D3" s="485"/>
      <c r="E3" s="485"/>
      <c r="F3" s="485"/>
      <c r="G3" s="485"/>
      <c r="H3" s="485"/>
      <c r="I3" s="485"/>
      <c r="J3" s="486" t="s">
        <v>2</v>
      </c>
      <c r="K3" s="487"/>
      <c r="L3" s="487"/>
      <c r="M3" s="487"/>
      <c r="N3" s="488"/>
      <c r="O3" s="488"/>
      <c r="P3" s="488"/>
      <c r="Q3" s="488"/>
      <c r="R3" s="488"/>
      <c r="S3" s="488"/>
      <c r="T3" s="488"/>
      <c r="U3" s="488"/>
      <c r="V3" s="488"/>
      <c r="W3" s="488"/>
      <c r="X3" s="488"/>
      <c r="Y3" s="488"/>
      <c r="Z3" s="488"/>
      <c r="AA3" s="488"/>
      <c r="AB3" s="488"/>
      <c r="AC3" s="488"/>
      <c r="AD3" s="488"/>
      <c r="AE3" s="488"/>
      <c r="AF3" s="488"/>
      <c r="AG3" s="488"/>
      <c r="AH3" s="488"/>
      <c r="AI3" s="488"/>
      <c r="AJ3" s="488"/>
      <c r="AK3" s="488"/>
      <c r="AL3" s="488"/>
      <c r="AM3" s="488"/>
      <c r="AN3" s="1" t="s">
        <v>3</v>
      </c>
    </row>
    <row r="4" spans="1:40" ht="7.5" customHeight="1" x14ac:dyDescent="0.2">
      <c r="A4" s="485"/>
      <c r="B4" s="485"/>
      <c r="C4" s="485"/>
      <c r="D4" s="485"/>
      <c r="E4" s="485"/>
      <c r="F4" s="485"/>
      <c r="G4" s="485"/>
      <c r="H4" s="485"/>
      <c r="I4" s="485"/>
      <c r="J4" s="489" t="s">
        <v>4</v>
      </c>
      <c r="K4" s="487"/>
      <c r="L4" s="487"/>
      <c r="M4" s="487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  <c r="AB4" s="488"/>
      <c r="AC4" s="488"/>
      <c r="AD4" s="488"/>
      <c r="AE4" s="488"/>
      <c r="AF4" s="488"/>
      <c r="AG4" s="488"/>
      <c r="AH4" s="488"/>
      <c r="AI4" s="488"/>
      <c r="AJ4" s="488"/>
      <c r="AK4" s="488"/>
      <c r="AL4" s="488"/>
      <c r="AM4" s="488"/>
      <c r="AN4" s="1">
        <v>4</v>
      </c>
    </row>
    <row r="5" spans="1:40" ht="7.5" customHeight="1" x14ac:dyDescent="0.2">
      <c r="A5" s="485"/>
      <c r="B5" s="485"/>
      <c r="C5" s="485"/>
      <c r="D5" s="485"/>
      <c r="E5" s="485"/>
      <c r="F5" s="485"/>
      <c r="G5" s="485"/>
      <c r="H5" s="485"/>
      <c r="I5" s="485"/>
      <c r="J5" s="486" t="s">
        <v>5</v>
      </c>
      <c r="K5" s="487"/>
      <c r="L5" s="487"/>
      <c r="M5" s="487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8"/>
      <c r="AA5" s="488"/>
      <c r="AB5" s="488"/>
      <c r="AC5" s="488"/>
      <c r="AD5" s="488"/>
      <c r="AE5" s="488"/>
      <c r="AF5" s="488"/>
      <c r="AG5" s="488"/>
      <c r="AH5" s="488"/>
      <c r="AI5" s="488"/>
      <c r="AJ5" s="488"/>
      <c r="AK5" s="488"/>
      <c r="AL5" s="488"/>
      <c r="AM5" s="488"/>
      <c r="AN5" s="1" t="s">
        <v>6</v>
      </c>
    </row>
    <row r="6" spans="1:40" ht="7.5" customHeight="1" thickBot="1" x14ac:dyDescent="0.25"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9.5" customHeight="1" x14ac:dyDescent="0.3">
      <c r="A7" s="456" t="s">
        <v>7</v>
      </c>
      <c r="B7" s="457"/>
      <c r="C7" s="457"/>
      <c r="D7" s="457"/>
      <c r="E7" s="457"/>
      <c r="F7" s="457"/>
      <c r="G7" s="457"/>
      <c r="H7" s="457"/>
      <c r="I7" s="457"/>
      <c r="J7" s="457"/>
      <c r="K7" s="457"/>
      <c r="L7" s="457"/>
      <c r="M7" s="457"/>
      <c r="N7" s="457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8"/>
    </row>
    <row r="8" spans="1:40" ht="12" customHeight="1" x14ac:dyDescent="0.2">
      <c r="A8" s="459" t="s">
        <v>8</v>
      </c>
      <c r="B8" s="460"/>
      <c r="C8" s="460"/>
      <c r="D8" s="460"/>
      <c r="E8" s="460"/>
      <c r="F8" s="460"/>
      <c r="G8" s="460"/>
      <c r="H8" s="460"/>
      <c r="I8" s="460"/>
      <c r="J8" s="460"/>
      <c r="K8" s="460"/>
      <c r="L8" s="460"/>
      <c r="M8" s="460"/>
      <c r="N8" s="460"/>
      <c r="O8" s="460"/>
      <c r="P8" s="460"/>
      <c r="Q8" s="460"/>
      <c r="R8" s="460"/>
      <c r="S8" s="460"/>
      <c r="T8" s="460"/>
      <c r="U8" s="460"/>
      <c r="V8" s="460"/>
      <c r="W8" s="460"/>
      <c r="X8" s="460"/>
      <c r="Y8" s="460"/>
      <c r="Z8" s="460"/>
      <c r="AA8" s="460"/>
      <c r="AB8" s="460"/>
      <c r="AC8" s="460"/>
      <c r="AD8" s="460"/>
      <c r="AE8" s="460"/>
      <c r="AF8" s="460"/>
      <c r="AG8" s="460"/>
      <c r="AH8" s="460"/>
      <c r="AI8" s="460"/>
      <c r="AJ8" s="460"/>
      <c r="AK8" s="460"/>
      <c r="AL8" s="460"/>
      <c r="AM8" s="461"/>
    </row>
    <row r="9" spans="1:40" ht="16.5" customHeight="1" thickBot="1" x14ac:dyDescent="0.25">
      <c r="A9" s="462" t="s">
        <v>9</v>
      </c>
      <c r="B9" s="463"/>
      <c r="C9" s="463"/>
      <c r="D9" s="463"/>
      <c r="E9" s="463"/>
      <c r="F9" s="463"/>
      <c r="G9" s="463"/>
      <c r="H9" s="463"/>
      <c r="I9" s="463"/>
      <c r="J9" s="463"/>
      <c r="K9" s="463"/>
      <c r="L9" s="463"/>
      <c r="M9" s="463"/>
      <c r="N9" s="463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3"/>
      <c r="AG9" s="463"/>
      <c r="AH9" s="463"/>
      <c r="AI9" s="463"/>
      <c r="AJ9" s="463"/>
      <c r="AK9" s="463"/>
      <c r="AL9" s="463"/>
      <c r="AM9" s="464"/>
      <c r="AN9" s="4" t="s">
        <v>10</v>
      </c>
    </row>
    <row r="10" spans="1:40" ht="6" customHeight="1" x14ac:dyDescent="0.2">
      <c r="X10" s="5"/>
    </row>
    <row r="11" spans="1:40" ht="12" customHeight="1" x14ac:dyDescent="0.2">
      <c r="A11" s="465" t="s">
        <v>11</v>
      </c>
      <c r="B11" s="465"/>
      <c r="C11" s="465"/>
      <c r="D11" s="465"/>
      <c r="E11" s="465"/>
      <c r="F11" s="465"/>
      <c r="G11" s="465"/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6"/>
      <c r="Y11" s="466" t="s">
        <v>12</v>
      </c>
      <c r="Z11" s="467"/>
      <c r="AA11" s="467"/>
      <c r="AB11" s="467"/>
      <c r="AC11" s="467"/>
      <c r="AD11" s="467"/>
      <c r="AE11" s="467"/>
      <c r="AF11" s="467"/>
      <c r="AG11" s="467"/>
      <c r="AH11" s="467"/>
      <c r="AI11" s="467"/>
      <c r="AJ11" s="467"/>
      <c r="AK11" s="467"/>
      <c r="AL11" s="467"/>
      <c r="AM11" s="468"/>
    </row>
    <row r="12" spans="1:40" ht="24" customHeight="1" x14ac:dyDescent="0.2">
      <c r="A12" s="469"/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1"/>
      <c r="X12" s="5"/>
      <c r="Y12" s="472"/>
      <c r="Z12" s="473"/>
      <c r="AA12" s="473"/>
      <c r="AB12" s="473"/>
      <c r="AC12" s="473"/>
      <c r="AD12" s="473"/>
      <c r="AE12" s="473"/>
      <c r="AF12" s="473"/>
      <c r="AG12" s="473"/>
      <c r="AH12" s="473"/>
      <c r="AI12" s="473"/>
      <c r="AJ12" s="473"/>
      <c r="AK12" s="473"/>
      <c r="AL12" s="473"/>
      <c r="AM12" s="474"/>
    </row>
    <row r="13" spans="1:40" ht="4.5" customHeight="1" x14ac:dyDescent="0.2">
      <c r="X13" s="5"/>
      <c r="Y13" s="475"/>
      <c r="Z13" s="473"/>
      <c r="AA13" s="473"/>
      <c r="AB13" s="473"/>
      <c r="AC13" s="473"/>
      <c r="AD13" s="473"/>
      <c r="AE13" s="473"/>
      <c r="AF13" s="473"/>
      <c r="AG13" s="473"/>
      <c r="AH13" s="473"/>
      <c r="AI13" s="473"/>
      <c r="AJ13" s="473"/>
      <c r="AK13" s="473"/>
      <c r="AL13" s="473"/>
      <c r="AM13" s="474"/>
    </row>
    <row r="14" spans="1:40" ht="12" customHeight="1" x14ac:dyDescent="0.2">
      <c r="A14" s="479" t="s">
        <v>13</v>
      </c>
      <c r="B14" s="479"/>
      <c r="C14" s="479"/>
      <c r="D14" s="479"/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79"/>
      <c r="X14" s="5"/>
      <c r="Y14" s="475"/>
      <c r="Z14" s="473"/>
      <c r="AA14" s="473"/>
      <c r="AB14" s="473"/>
      <c r="AC14" s="473"/>
      <c r="AD14" s="473"/>
      <c r="AE14" s="473"/>
      <c r="AF14" s="473"/>
      <c r="AG14" s="473"/>
      <c r="AH14" s="473"/>
      <c r="AI14" s="473"/>
      <c r="AJ14" s="473"/>
      <c r="AK14" s="473"/>
      <c r="AL14" s="473"/>
      <c r="AM14" s="474"/>
    </row>
    <row r="15" spans="1:40" ht="4.5" customHeight="1" x14ac:dyDescent="0.2">
      <c r="A15" s="1"/>
      <c r="Y15" s="475"/>
      <c r="Z15" s="473"/>
      <c r="AA15" s="473"/>
      <c r="AB15" s="473"/>
      <c r="AC15" s="473"/>
      <c r="AD15" s="473"/>
      <c r="AE15" s="473"/>
      <c r="AF15" s="473"/>
      <c r="AG15" s="473"/>
      <c r="AH15" s="473"/>
      <c r="AI15" s="473"/>
      <c r="AJ15" s="473"/>
      <c r="AK15" s="473"/>
      <c r="AL15" s="473"/>
      <c r="AM15" s="474"/>
    </row>
    <row r="16" spans="1:40" ht="15" customHeight="1" x14ac:dyDescent="0.2">
      <c r="A16" s="480"/>
      <c r="B16" s="480"/>
      <c r="C16" s="480"/>
      <c r="D16" s="480"/>
      <c r="E16" s="480"/>
      <c r="F16" s="480"/>
      <c r="G16" s="480"/>
      <c r="H16" s="481"/>
      <c r="I16" s="482"/>
      <c r="J16" s="483"/>
      <c r="K16" s="484"/>
      <c r="N16" s="485"/>
      <c r="O16" s="485"/>
      <c r="P16" s="485"/>
      <c r="Q16" s="485"/>
      <c r="R16" s="485"/>
      <c r="S16" s="485"/>
      <c r="T16" s="485"/>
      <c r="U16" s="485"/>
      <c r="Y16" s="475"/>
      <c r="Z16" s="473"/>
      <c r="AA16" s="473"/>
      <c r="AB16" s="473"/>
      <c r="AC16" s="473"/>
      <c r="AD16" s="473"/>
      <c r="AE16" s="473"/>
      <c r="AF16" s="473"/>
      <c r="AG16" s="473"/>
      <c r="AH16" s="473"/>
      <c r="AI16" s="473"/>
      <c r="AJ16" s="473"/>
      <c r="AK16" s="473"/>
      <c r="AL16" s="473"/>
      <c r="AM16" s="474"/>
      <c r="AN16" s="4">
        <v>2</v>
      </c>
    </row>
    <row r="17" spans="1:40" ht="4.5" customHeight="1" x14ac:dyDescent="0.2">
      <c r="A17" s="1"/>
      <c r="Y17" s="475"/>
      <c r="Z17" s="473"/>
      <c r="AA17" s="473"/>
      <c r="AB17" s="473"/>
      <c r="AC17" s="473"/>
      <c r="AD17" s="473"/>
      <c r="AE17" s="473"/>
      <c r="AF17" s="473"/>
      <c r="AG17" s="473"/>
      <c r="AH17" s="473"/>
      <c r="AI17" s="473"/>
      <c r="AJ17" s="473"/>
      <c r="AK17" s="473"/>
      <c r="AL17" s="473"/>
      <c r="AM17" s="474"/>
    </row>
    <row r="18" spans="1:40" ht="15" customHeight="1" x14ac:dyDescent="0.2">
      <c r="A18" s="490" t="s">
        <v>14</v>
      </c>
      <c r="B18" s="490"/>
      <c r="C18" s="490"/>
      <c r="D18" s="490"/>
      <c r="E18" s="490"/>
      <c r="F18" s="490"/>
      <c r="G18" s="490"/>
      <c r="H18" s="490"/>
      <c r="I18" s="490"/>
      <c r="J18" s="490"/>
      <c r="K18" s="490"/>
      <c r="L18" s="490"/>
      <c r="M18" s="490"/>
      <c r="N18" s="490"/>
      <c r="P18" s="491"/>
      <c r="Q18" s="492"/>
      <c r="R18" s="493"/>
      <c r="Y18" s="476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478"/>
      <c r="AN18" s="1" t="str">
        <f>IF(PaymAppl_PartialPaymSelect=1,IF(TRIM(PaymAppl_PartialPaymID)="",""," / TZ " &amp; TRIM(PaymAppl_PartialPaymID))," / EndZ")</f>
        <v xml:space="preserve"> / EndZ</v>
      </c>
    </row>
    <row r="19" spans="1:40" s="3" customFormat="1" ht="3.75" customHeight="1" x14ac:dyDescent="0.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</row>
    <row r="20" spans="1:40" ht="18" customHeight="1" x14ac:dyDescent="0.2">
      <c r="A20" s="439" t="s">
        <v>15</v>
      </c>
      <c r="B20" s="440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  <c r="U20" s="440"/>
      <c r="V20" s="440"/>
      <c r="W20" s="440"/>
      <c r="X20" s="440"/>
      <c r="Y20" s="440"/>
      <c r="Z20" s="440"/>
      <c r="AA20" s="440"/>
      <c r="AB20" s="440"/>
      <c r="AC20" s="440"/>
      <c r="AD20" s="440"/>
      <c r="AE20" s="440"/>
      <c r="AF20" s="440"/>
      <c r="AG20" s="440"/>
      <c r="AH20" s="440"/>
      <c r="AI20" s="440"/>
      <c r="AJ20" s="440"/>
      <c r="AK20" s="440"/>
      <c r="AL20" s="440"/>
      <c r="AM20" s="441"/>
    </row>
    <row r="21" spans="1:40" s="3" customFormat="1" ht="3.75" customHeight="1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10"/>
    </row>
    <row r="22" spans="1:40" s="3" customFormat="1" ht="18" customHeight="1" x14ac:dyDescent="0.2">
      <c r="A22" s="450" t="s">
        <v>16</v>
      </c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1"/>
      <c r="R22" s="451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1"/>
      <c r="AJ22" s="451"/>
      <c r="AK22" s="451"/>
      <c r="AL22" s="451"/>
      <c r="AM22" s="452"/>
    </row>
    <row r="23" spans="1:40" s="3" customFormat="1" ht="22.5" customHeight="1" x14ac:dyDescent="0.2">
      <c r="A23" s="453" t="s">
        <v>137</v>
      </c>
      <c r="B23" s="454"/>
      <c r="C23" s="454"/>
      <c r="D23" s="454"/>
      <c r="E23" s="454"/>
      <c r="F23" s="454"/>
      <c r="G23" s="454"/>
      <c r="H23" s="454"/>
      <c r="I23" s="454"/>
      <c r="J23" s="454"/>
      <c r="K23" s="454"/>
      <c r="L23" s="454"/>
      <c r="M23" s="454"/>
      <c r="N23" s="454"/>
      <c r="O23" s="454"/>
      <c r="P23" s="454"/>
      <c r="Q23" s="454"/>
      <c r="R23" s="454"/>
      <c r="S23" s="454"/>
      <c r="T23" s="454"/>
      <c r="U23" s="454"/>
      <c r="V23" s="454"/>
      <c r="W23" s="454"/>
      <c r="X23" s="454"/>
      <c r="Y23" s="454"/>
      <c r="Z23" s="454"/>
      <c r="AA23" s="454"/>
      <c r="AB23" s="454"/>
      <c r="AC23" s="454"/>
      <c r="AD23" s="454"/>
      <c r="AE23" s="454"/>
      <c r="AF23" s="454"/>
      <c r="AG23" s="454"/>
      <c r="AH23" s="454"/>
      <c r="AI23" s="454"/>
      <c r="AJ23" s="454"/>
      <c r="AK23" s="454"/>
      <c r="AL23" s="454"/>
      <c r="AM23" s="455"/>
    </row>
    <row r="24" spans="1:40" ht="3.75" customHeight="1" x14ac:dyDescent="0.2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2"/>
    </row>
    <row r="25" spans="1:40" ht="24" customHeight="1" x14ac:dyDescent="0.2">
      <c r="A25" s="435" t="s">
        <v>18</v>
      </c>
      <c r="B25" s="436"/>
      <c r="C25" s="436"/>
      <c r="D25" s="436"/>
      <c r="E25" s="436"/>
      <c r="F25" s="436"/>
      <c r="G25" s="436"/>
      <c r="H25" s="436"/>
      <c r="I25" s="436"/>
      <c r="J25" s="436"/>
      <c r="K25" s="436"/>
      <c r="L25" s="436"/>
      <c r="M25" s="437"/>
      <c r="N25" s="437"/>
      <c r="O25" s="437"/>
      <c r="P25" s="437"/>
      <c r="Q25" s="437"/>
      <c r="R25" s="437"/>
      <c r="S25" s="437"/>
      <c r="T25" s="437"/>
      <c r="U25" s="437"/>
      <c r="V25" s="437"/>
      <c r="W25" s="437"/>
      <c r="X25" s="437"/>
      <c r="Y25" s="437"/>
      <c r="Z25" s="437"/>
      <c r="AA25" s="437"/>
      <c r="AB25" s="437"/>
      <c r="AC25" s="437"/>
      <c r="AD25" s="437"/>
      <c r="AE25" s="437"/>
      <c r="AF25" s="437"/>
      <c r="AG25" s="437"/>
      <c r="AH25" s="437"/>
      <c r="AI25" s="437"/>
      <c r="AJ25" s="437"/>
      <c r="AK25" s="437"/>
      <c r="AL25" s="437"/>
      <c r="AM25" s="438"/>
    </row>
    <row r="26" spans="1:40" ht="3.75" customHeight="1" x14ac:dyDescent="0.2">
      <c r="A26" s="13"/>
      <c r="B26" s="1"/>
      <c r="C26" s="14"/>
      <c r="D26" s="14"/>
      <c r="E26" s="14"/>
      <c r="F26" s="14"/>
      <c r="G26" s="3"/>
      <c r="H26" s="3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"/>
      <c r="AM26" s="13"/>
    </row>
    <row r="27" spans="1:40" ht="18" customHeight="1" x14ac:dyDescent="0.2">
      <c r="A27" s="439" t="s">
        <v>19</v>
      </c>
      <c r="B27" s="440"/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Y27" s="440"/>
      <c r="Z27" s="440"/>
      <c r="AA27" s="440"/>
      <c r="AB27" s="440"/>
      <c r="AC27" s="440"/>
      <c r="AD27" s="440"/>
      <c r="AE27" s="440"/>
      <c r="AF27" s="440"/>
      <c r="AG27" s="440"/>
      <c r="AH27" s="440"/>
      <c r="AI27" s="440"/>
      <c r="AJ27" s="440"/>
      <c r="AK27" s="440"/>
      <c r="AL27" s="440"/>
      <c r="AM27" s="441"/>
      <c r="AN27" s="4">
        <v>1</v>
      </c>
    </row>
    <row r="28" spans="1:40" ht="4.7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7"/>
      <c r="AH28" s="17"/>
      <c r="AI28" s="17"/>
      <c r="AJ28" s="17"/>
      <c r="AK28" s="17"/>
      <c r="AL28" s="17"/>
      <c r="AM28" s="18"/>
      <c r="AN28" s="4"/>
    </row>
    <row r="29" spans="1:40" ht="19.5" customHeight="1" x14ac:dyDescent="0.2">
      <c r="A29" s="442" t="s">
        <v>20</v>
      </c>
      <c r="B29" s="443"/>
      <c r="C29" s="443"/>
      <c r="D29" s="443"/>
      <c r="E29" s="443"/>
      <c r="F29" s="443"/>
      <c r="G29" s="443"/>
      <c r="H29" s="443"/>
      <c r="I29" s="443"/>
      <c r="J29" s="443"/>
      <c r="K29" s="443"/>
      <c r="L29" s="443"/>
      <c r="M29" s="400"/>
      <c r="N29" s="401"/>
      <c r="O29" s="401"/>
      <c r="P29" s="401"/>
      <c r="Q29" s="401"/>
      <c r="R29" s="401"/>
      <c r="S29" s="401"/>
      <c r="T29" s="401"/>
      <c r="U29" s="401"/>
      <c r="V29" s="402"/>
      <c r="W29" s="19"/>
      <c r="X29" s="444" t="s">
        <v>21</v>
      </c>
      <c r="Y29" s="445"/>
      <c r="Z29" s="445"/>
      <c r="AA29" s="445"/>
      <c r="AB29" s="445"/>
      <c r="AC29" s="445"/>
      <c r="AD29" s="445"/>
      <c r="AE29" s="446"/>
      <c r="AF29" s="447"/>
      <c r="AG29" s="448"/>
      <c r="AH29" s="448"/>
      <c r="AI29" s="448"/>
      <c r="AJ29" s="448"/>
      <c r="AK29" s="448"/>
      <c r="AL29" s="448"/>
      <c r="AM29" s="449"/>
      <c r="AN29" s="4" t="str">
        <f>IF(AN27=1,"Ja","Nein")</f>
        <v>Ja</v>
      </c>
    </row>
    <row r="30" spans="1:40" ht="4.7" customHeight="1" x14ac:dyDescent="0.2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2"/>
      <c r="AN30" s="4"/>
    </row>
    <row r="31" spans="1:40" ht="18" customHeight="1" x14ac:dyDescent="0.2">
      <c r="A31" s="427"/>
      <c r="B31" s="428"/>
      <c r="C31" s="428"/>
      <c r="D31" s="428"/>
      <c r="E31" s="428"/>
      <c r="F31" s="428"/>
      <c r="G31" s="428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428"/>
      <c r="AD31" s="428"/>
      <c r="AE31" s="428"/>
      <c r="AF31" s="428"/>
      <c r="AG31" s="428"/>
      <c r="AH31" s="428"/>
      <c r="AI31" s="428"/>
      <c r="AJ31" s="428"/>
      <c r="AK31" s="428"/>
      <c r="AL31" s="428"/>
      <c r="AM31" s="429"/>
      <c r="AN31" s="4">
        <v>1</v>
      </c>
    </row>
    <row r="32" spans="1:40" s="3" customFormat="1" ht="18" customHeight="1" x14ac:dyDescent="0.2">
      <c r="A32" s="20"/>
      <c r="B32" s="430" t="s">
        <v>22</v>
      </c>
      <c r="C32" s="431"/>
      <c r="D32" s="431"/>
      <c r="E32" s="431"/>
      <c r="F32" s="431"/>
      <c r="G32" s="431"/>
      <c r="H32" s="422"/>
      <c r="I32" s="432"/>
      <c r="J32" s="433"/>
      <c r="K32" s="433"/>
      <c r="L32" s="433"/>
      <c r="M32" s="433"/>
      <c r="N32" s="433"/>
      <c r="O32" s="433"/>
      <c r="P32" s="433"/>
      <c r="Q32" s="433"/>
      <c r="R32" s="433"/>
      <c r="S32" s="433"/>
      <c r="T32" s="433"/>
      <c r="U32" s="433"/>
      <c r="V32" s="433"/>
      <c r="W32" s="433"/>
      <c r="X32" s="433"/>
      <c r="Y32" s="434"/>
      <c r="Z32" s="7"/>
      <c r="AA32" s="410" t="s">
        <v>23</v>
      </c>
      <c r="AB32" s="411"/>
      <c r="AC32" s="411"/>
      <c r="AD32" s="411"/>
      <c r="AE32" s="412"/>
      <c r="AF32" s="21"/>
      <c r="AG32" s="21"/>
      <c r="AH32" s="21"/>
      <c r="AI32" s="21"/>
      <c r="AJ32" s="21"/>
      <c r="AK32" s="21"/>
      <c r="AL32" s="21"/>
      <c r="AM32" s="22"/>
      <c r="AN32" s="23" t="str">
        <f>TRIM(PaymAppl_IndividualName)</f>
        <v/>
      </c>
    </row>
    <row r="33" spans="1:40" s="3" customFormat="1" ht="4.7" customHeight="1" x14ac:dyDescent="0.2">
      <c r="A33" s="20"/>
      <c r="B33" s="24"/>
      <c r="C33" s="24"/>
      <c r="D33" s="24"/>
      <c r="E33" s="24"/>
      <c r="F33" s="24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X33" s="7"/>
      <c r="Y33" s="7"/>
      <c r="Z33" s="7"/>
      <c r="AA33" s="7"/>
      <c r="AB33" s="7"/>
      <c r="AC33" s="7"/>
      <c r="AD33" s="7"/>
      <c r="AE33" s="7"/>
      <c r="AF33" s="26"/>
      <c r="AG33" s="14"/>
      <c r="AH33" s="14"/>
      <c r="AI33" s="14"/>
      <c r="AJ33" s="14"/>
      <c r="AK33" s="14"/>
      <c r="AL33" s="14"/>
      <c r="AM33" s="27"/>
      <c r="AN33" s="23"/>
    </row>
    <row r="34" spans="1:40" ht="18" customHeight="1" x14ac:dyDescent="0.2">
      <c r="A34" s="427"/>
      <c r="B34" s="428"/>
      <c r="C34" s="428"/>
      <c r="D34" s="428"/>
      <c r="E34" s="428"/>
      <c r="F34" s="428"/>
      <c r="G34" s="428"/>
      <c r="H34" s="428"/>
      <c r="I34" s="428"/>
      <c r="J34" s="428"/>
      <c r="K34" s="428"/>
      <c r="L34" s="428"/>
      <c r="M34" s="428"/>
      <c r="N34" s="428"/>
      <c r="O34" s="428"/>
      <c r="P34" s="428"/>
      <c r="Q34" s="428"/>
      <c r="R34" s="428"/>
      <c r="S34" s="428"/>
      <c r="T34" s="428"/>
      <c r="U34" s="428"/>
      <c r="V34" s="428"/>
      <c r="W34" s="428"/>
      <c r="X34" s="428"/>
      <c r="Y34" s="428"/>
      <c r="Z34" s="428"/>
      <c r="AA34" s="428"/>
      <c r="AB34" s="428"/>
      <c r="AC34" s="428"/>
      <c r="AD34" s="428"/>
      <c r="AE34" s="428"/>
      <c r="AF34" s="428"/>
      <c r="AG34" s="428"/>
      <c r="AH34" s="428"/>
      <c r="AI34" s="428"/>
      <c r="AJ34" s="428"/>
      <c r="AK34" s="428"/>
      <c r="AL34" s="428"/>
      <c r="AM34" s="429"/>
      <c r="AN34" s="4"/>
    </row>
    <row r="35" spans="1:40" s="3" customFormat="1" ht="18" customHeight="1" x14ac:dyDescent="0.2">
      <c r="A35" s="20"/>
      <c r="B35" s="407" t="s">
        <v>22</v>
      </c>
      <c r="C35" s="407"/>
      <c r="D35" s="407"/>
      <c r="E35" s="407"/>
      <c r="F35" s="407"/>
      <c r="G35" s="407"/>
      <c r="H35" s="407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  <c r="V35" s="408"/>
      <c r="W35" s="408"/>
      <c r="X35" s="408"/>
      <c r="Y35" s="408"/>
      <c r="Z35" s="7"/>
      <c r="AA35" s="410" t="s">
        <v>23</v>
      </c>
      <c r="AB35" s="411"/>
      <c r="AC35" s="411"/>
      <c r="AD35" s="411"/>
      <c r="AE35" s="412"/>
      <c r="AF35" s="21"/>
      <c r="AG35" s="21"/>
      <c r="AH35" s="21"/>
      <c r="AI35" s="21"/>
      <c r="AJ35" s="21"/>
      <c r="AK35" s="21"/>
      <c r="AL35" s="21"/>
      <c r="AM35" s="22"/>
      <c r="AN35" s="23" t="str">
        <f>IF(TRIM(PaymAppl_CoupleNameA)="","???",TRIM(PaymAppl_CoupleNameA))</f>
        <v>???</v>
      </c>
    </row>
    <row r="36" spans="1:40" s="3" customFormat="1" ht="4.7" customHeight="1" x14ac:dyDescent="0.2">
      <c r="A36" s="20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6"/>
      <c r="P36" s="14"/>
      <c r="Q36" s="14"/>
      <c r="R36" s="14"/>
      <c r="S36" s="14"/>
      <c r="T36" s="14"/>
      <c r="U36" s="14"/>
      <c r="V36" s="14"/>
      <c r="X36" s="24"/>
      <c r="Y36" s="24"/>
      <c r="Z36" s="24"/>
      <c r="AA36" s="24"/>
      <c r="AB36" s="24"/>
      <c r="AC36" s="24"/>
      <c r="AD36" s="24"/>
      <c r="AE36" s="24"/>
      <c r="AF36" s="26"/>
      <c r="AG36" s="26"/>
      <c r="AH36" s="26"/>
      <c r="AI36" s="26"/>
      <c r="AJ36" s="26"/>
      <c r="AK36" s="26"/>
      <c r="AL36" s="26"/>
      <c r="AM36" s="28"/>
      <c r="AN36" s="23"/>
    </row>
    <row r="37" spans="1:40" s="3" customFormat="1" ht="18" customHeight="1" x14ac:dyDescent="0.2">
      <c r="A37" s="20"/>
      <c r="B37" s="423" t="s">
        <v>22</v>
      </c>
      <c r="C37" s="423"/>
      <c r="D37" s="423"/>
      <c r="E37" s="423"/>
      <c r="F37" s="423"/>
      <c r="G37" s="423"/>
      <c r="H37" s="423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7"/>
      <c r="AA37" s="410" t="s">
        <v>23</v>
      </c>
      <c r="AB37" s="411"/>
      <c r="AC37" s="411"/>
      <c r="AD37" s="411"/>
      <c r="AE37" s="412"/>
      <c r="AF37" s="21"/>
      <c r="AG37" s="21"/>
      <c r="AH37" s="21"/>
      <c r="AI37" s="21"/>
      <c r="AJ37" s="21"/>
      <c r="AK37" s="21"/>
      <c r="AL37" s="21"/>
      <c r="AM37" s="22"/>
      <c r="AN37" s="23" t="str">
        <f>IF(TRIM(PaymAppl_CoupleNameB)="","???",TRIM(PaymAppl_CoupleNameB))</f>
        <v>???</v>
      </c>
    </row>
    <row r="38" spans="1:40" s="3" customFormat="1" ht="4.7" customHeight="1" x14ac:dyDescent="0.2">
      <c r="A38" s="20"/>
      <c r="B38" s="7"/>
      <c r="C38" s="7"/>
      <c r="D38" s="7"/>
      <c r="E38" s="7"/>
      <c r="F38" s="7"/>
      <c r="G38" s="7"/>
      <c r="H38" s="24"/>
      <c r="I38" s="24"/>
      <c r="J38" s="24"/>
      <c r="K38" s="24"/>
      <c r="L38" s="24"/>
      <c r="M38" s="24"/>
      <c r="N38" s="24"/>
      <c r="O38" s="26"/>
      <c r="P38" s="14"/>
      <c r="Q38" s="14"/>
      <c r="R38" s="14"/>
      <c r="S38" s="14"/>
      <c r="T38" s="14"/>
      <c r="U38" s="14"/>
      <c r="V38" s="14"/>
      <c r="X38" s="24"/>
      <c r="Y38" s="24"/>
      <c r="Z38" s="24"/>
      <c r="AA38" s="24"/>
      <c r="AB38" s="24"/>
      <c r="AC38" s="24"/>
      <c r="AD38" s="24"/>
      <c r="AE38" s="24"/>
      <c r="AF38" s="26"/>
      <c r="AG38" s="14"/>
      <c r="AH38" s="14"/>
      <c r="AI38" s="14"/>
      <c r="AJ38" s="14"/>
      <c r="AK38" s="14"/>
      <c r="AL38" s="14"/>
      <c r="AM38" s="27"/>
      <c r="AN38" s="23"/>
    </row>
    <row r="39" spans="1:40" ht="18" customHeight="1" x14ac:dyDescent="0.2">
      <c r="A39" s="424" t="s">
        <v>24</v>
      </c>
      <c r="B39" s="425"/>
      <c r="C39" s="425"/>
      <c r="D39" s="425"/>
      <c r="E39" s="425"/>
      <c r="F39" s="425"/>
      <c r="G39" s="425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5"/>
      <c r="AC39" s="425"/>
      <c r="AD39" s="425"/>
      <c r="AE39" s="425"/>
      <c r="AF39" s="425"/>
      <c r="AG39" s="425"/>
      <c r="AH39" s="425"/>
      <c r="AI39" s="425"/>
      <c r="AJ39" s="425"/>
      <c r="AK39" s="425"/>
      <c r="AL39" s="425"/>
      <c r="AM39" s="426"/>
      <c r="AN39" s="4"/>
    </row>
    <row r="40" spans="1:40" ht="18" customHeight="1" x14ac:dyDescent="0.2">
      <c r="A40" s="29"/>
      <c r="B40" s="407" t="s">
        <v>25</v>
      </c>
      <c r="C40" s="407"/>
      <c r="D40" s="407"/>
      <c r="E40" s="407"/>
      <c r="F40" s="407"/>
      <c r="G40" s="407"/>
      <c r="H40" s="407"/>
      <c r="I40" s="408"/>
      <c r="J40" s="408"/>
      <c r="K40" s="408"/>
      <c r="L40" s="408"/>
      <c r="M40" s="408"/>
      <c r="N40" s="408"/>
      <c r="O40" s="408"/>
      <c r="P40" s="408"/>
      <c r="Q40" s="408"/>
      <c r="R40" s="408"/>
      <c r="S40" s="408"/>
      <c r="T40" s="408"/>
      <c r="U40" s="408"/>
      <c r="V40" s="408"/>
      <c r="W40" s="408"/>
      <c r="X40" s="408"/>
      <c r="Y40" s="408"/>
      <c r="Z40" s="408"/>
      <c r="AA40" s="408"/>
      <c r="AB40" s="408"/>
      <c r="AC40" s="408"/>
      <c r="AD40" s="408"/>
      <c r="AE40" s="408"/>
      <c r="AF40" s="408"/>
      <c r="AG40" s="408"/>
      <c r="AH40" s="408"/>
      <c r="AI40" s="408"/>
      <c r="AJ40" s="408"/>
      <c r="AK40" s="408"/>
      <c r="AL40" s="408"/>
      <c r="AM40" s="409"/>
      <c r="AN40" s="4" t="str">
        <f>TRIM(PaymAppl_LegalEntityName)</f>
        <v/>
      </c>
    </row>
    <row r="41" spans="1:40" ht="4.7" customHeight="1" x14ac:dyDescent="0.2">
      <c r="A41" s="29"/>
      <c r="B41" s="30"/>
      <c r="C41" s="30"/>
      <c r="D41" s="30"/>
      <c r="E41" s="30"/>
      <c r="F41" s="2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1"/>
      <c r="AJ41" s="1"/>
      <c r="AK41" s="1"/>
      <c r="AL41" s="1"/>
      <c r="AM41" s="12"/>
      <c r="AN41" s="4"/>
    </row>
    <row r="42" spans="1:40" ht="18" customHeight="1" x14ac:dyDescent="0.2">
      <c r="A42" s="31"/>
      <c r="B42" s="407" t="s">
        <v>26</v>
      </c>
      <c r="C42" s="407"/>
      <c r="D42" s="407"/>
      <c r="E42" s="407"/>
      <c r="F42" s="407"/>
      <c r="G42" s="407"/>
      <c r="H42" s="407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32"/>
      <c r="AA42" s="413" t="s">
        <v>27</v>
      </c>
      <c r="AB42" s="413"/>
      <c r="AC42" s="413"/>
      <c r="AD42" s="413"/>
      <c r="AE42" s="413"/>
      <c r="AF42" s="414"/>
      <c r="AG42" s="415"/>
      <c r="AH42" s="416"/>
      <c r="AI42" s="416"/>
      <c r="AJ42" s="416"/>
      <c r="AK42" s="416"/>
      <c r="AL42" s="416"/>
      <c r="AM42" s="417"/>
      <c r="AN42" s="4"/>
    </row>
    <row r="43" spans="1:40" s="3" customFormat="1" ht="4.5" customHeight="1" x14ac:dyDescent="0.2">
      <c r="A43" s="418"/>
      <c r="B43" s="419"/>
      <c r="C43" s="419"/>
      <c r="D43" s="419"/>
      <c r="E43" s="419"/>
      <c r="F43" s="419"/>
      <c r="G43" s="419"/>
      <c r="H43" s="419"/>
      <c r="I43" s="419"/>
      <c r="J43" s="419"/>
      <c r="K43" s="419"/>
      <c r="L43" s="419"/>
      <c r="M43" s="419"/>
      <c r="N43" s="419"/>
      <c r="O43" s="419"/>
      <c r="P43" s="419"/>
      <c r="Q43" s="419"/>
      <c r="R43" s="419"/>
      <c r="S43" s="419"/>
      <c r="T43" s="419"/>
      <c r="U43" s="419"/>
      <c r="V43" s="419"/>
      <c r="W43" s="419"/>
      <c r="X43" s="419"/>
      <c r="Y43" s="419"/>
      <c r="Z43" s="419"/>
      <c r="AA43" s="419"/>
      <c r="AB43" s="419"/>
      <c r="AC43" s="419"/>
      <c r="AD43" s="419"/>
      <c r="AE43" s="419"/>
      <c r="AF43" s="419"/>
      <c r="AG43" s="419"/>
      <c r="AH43" s="419"/>
      <c r="AI43" s="419"/>
      <c r="AJ43" s="419"/>
      <c r="AK43" s="419"/>
      <c r="AL43" s="419"/>
      <c r="AM43" s="420"/>
      <c r="AN43" s="23"/>
    </row>
    <row r="44" spans="1:40" s="3" customFormat="1" ht="18" customHeight="1" x14ac:dyDescent="0.2">
      <c r="A44" s="421"/>
      <c r="B44" s="419"/>
      <c r="C44" s="419"/>
      <c r="D44" s="419"/>
      <c r="E44" s="419"/>
      <c r="F44" s="419"/>
      <c r="G44" s="419"/>
      <c r="H44" s="419"/>
      <c r="I44" s="419"/>
      <c r="J44" s="419"/>
      <c r="K44" s="419"/>
      <c r="L44" s="419"/>
      <c r="M44" s="419"/>
      <c r="N44" s="419"/>
      <c r="O44" s="419"/>
      <c r="P44" s="419"/>
      <c r="Q44" s="419"/>
      <c r="R44" s="419"/>
      <c r="S44" s="419"/>
      <c r="T44" s="419"/>
      <c r="U44" s="419"/>
      <c r="V44" s="419"/>
      <c r="W44" s="419"/>
      <c r="X44" s="419"/>
      <c r="Y44" s="419"/>
      <c r="Z44" s="419"/>
      <c r="AA44" s="419"/>
      <c r="AB44" s="419"/>
      <c r="AC44" s="419"/>
      <c r="AD44" s="419"/>
      <c r="AE44" s="419"/>
      <c r="AF44" s="419"/>
      <c r="AG44" s="419"/>
      <c r="AH44" s="419"/>
      <c r="AI44" s="419"/>
      <c r="AJ44" s="419"/>
      <c r="AK44" s="419"/>
      <c r="AL44" s="419"/>
      <c r="AM44" s="420"/>
      <c r="AN44" s="23"/>
    </row>
    <row r="45" spans="1:40" ht="18" customHeight="1" x14ac:dyDescent="0.2">
      <c r="A45" s="31"/>
      <c r="B45" s="422" t="s">
        <v>28</v>
      </c>
      <c r="C45" s="407"/>
      <c r="D45" s="407"/>
      <c r="E45" s="407"/>
      <c r="F45" s="407"/>
      <c r="G45" s="407"/>
      <c r="H45" s="407"/>
      <c r="I45" s="408"/>
      <c r="J45" s="408"/>
      <c r="K45" s="408"/>
      <c r="L45" s="408"/>
      <c r="M45" s="408"/>
      <c r="N45" s="408"/>
      <c r="O45" s="408"/>
      <c r="P45" s="408"/>
      <c r="Q45" s="408"/>
      <c r="R45" s="408"/>
      <c r="S45" s="408"/>
      <c r="T45" s="408"/>
      <c r="U45" s="408"/>
      <c r="V45" s="408"/>
      <c r="W45" s="408"/>
      <c r="X45" s="408"/>
      <c r="Y45" s="408"/>
      <c r="Z45" s="408"/>
      <c r="AA45" s="408"/>
      <c r="AB45" s="408"/>
      <c r="AC45" s="408"/>
      <c r="AD45" s="408"/>
      <c r="AE45" s="408"/>
      <c r="AF45" s="408"/>
      <c r="AG45" s="408"/>
      <c r="AH45" s="408"/>
      <c r="AI45" s="408"/>
      <c r="AJ45" s="408"/>
      <c r="AK45" s="408"/>
      <c r="AL45" s="408"/>
      <c r="AM45" s="409"/>
      <c r="AN45" s="1" t="str">
        <f>TRIM(PaymAppl_PersonGroupName)</f>
        <v/>
      </c>
    </row>
    <row r="46" spans="1:40" s="3" customFormat="1" ht="4.7" customHeight="1" x14ac:dyDescent="0.2">
      <c r="A46" s="20"/>
      <c r="B46" s="33"/>
      <c r="C46" s="33"/>
      <c r="D46" s="33"/>
      <c r="E46" s="33"/>
      <c r="F46" s="33"/>
      <c r="G46" s="33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7"/>
      <c r="AA46" s="24"/>
      <c r="AB46" s="24"/>
      <c r="AC46" s="24"/>
      <c r="AD46" s="24"/>
      <c r="AE46" s="24"/>
      <c r="AF46" s="26"/>
      <c r="AG46" s="14"/>
      <c r="AH46" s="14"/>
      <c r="AI46" s="14"/>
      <c r="AJ46" s="14"/>
      <c r="AK46" s="14"/>
      <c r="AL46" s="14"/>
      <c r="AM46" s="27"/>
    </row>
    <row r="47" spans="1:40" s="3" customFormat="1" ht="18" customHeight="1" x14ac:dyDescent="0.2">
      <c r="A47" s="20"/>
      <c r="B47" s="407" t="s">
        <v>26</v>
      </c>
      <c r="C47" s="407"/>
      <c r="D47" s="407"/>
      <c r="E47" s="407"/>
      <c r="F47" s="407"/>
      <c r="G47" s="407"/>
      <c r="H47" s="407"/>
      <c r="I47" s="408"/>
      <c r="J47" s="408"/>
      <c r="K47" s="408"/>
      <c r="L47" s="408"/>
      <c r="M47" s="408"/>
      <c r="N47" s="408"/>
      <c r="O47" s="408"/>
      <c r="P47" s="408"/>
      <c r="Q47" s="408"/>
      <c r="R47" s="408"/>
      <c r="S47" s="408"/>
      <c r="T47" s="408"/>
      <c r="U47" s="408"/>
      <c r="V47" s="408"/>
      <c r="W47" s="408"/>
      <c r="X47" s="408"/>
      <c r="Y47" s="408"/>
      <c r="Z47" s="408"/>
      <c r="AA47" s="408"/>
      <c r="AB47" s="408"/>
      <c r="AC47" s="408"/>
      <c r="AD47" s="408"/>
      <c r="AE47" s="408"/>
      <c r="AF47" s="408"/>
      <c r="AG47" s="408"/>
      <c r="AH47" s="408"/>
      <c r="AI47" s="408"/>
      <c r="AJ47" s="408"/>
      <c r="AK47" s="408"/>
      <c r="AL47" s="408"/>
      <c r="AM47" s="409"/>
    </row>
    <row r="48" spans="1:40" s="3" customFormat="1" ht="4.5" customHeight="1" x14ac:dyDescent="0.2">
      <c r="A48" s="20"/>
      <c r="B48" s="33"/>
      <c r="C48" s="33"/>
      <c r="D48" s="33"/>
      <c r="E48" s="33"/>
      <c r="F48" s="33"/>
      <c r="G48" s="33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7"/>
      <c r="AA48" s="24"/>
      <c r="AB48" s="24"/>
      <c r="AC48" s="24"/>
      <c r="AD48" s="24"/>
      <c r="AE48" s="24"/>
      <c r="AF48" s="26"/>
      <c r="AG48" s="14"/>
      <c r="AH48" s="14"/>
      <c r="AI48" s="14"/>
      <c r="AJ48" s="14"/>
      <c r="AK48" s="14"/>
      <c r="AL48" s="14"/>
      <c r="AM48" s="27"/>
    </row>
    <row r="49" spans="1:39" s="3" customFormat="1" ht="18" customHeight="1" x14ac:dyDescent="0.2">
      <c r="A49" s="389" t="s">
        <v>29</v>
      </c>
      <c r="B49" s="383"/>
      <c r="C49" s="383"/>
      <c r="D49" s="383"/>
      <c r="E49" s="383"/>
      <c r="F49" s="383"/>
      <c r="G49" s="383"/>
      <c r="H49" s="383"/>
      <c r="I49" s="390"/>
      <c r="J49" s="390"/>
      <c r="K49" s="390"/>
      <c r="L49" s="390"/>
      <c r="M49" s="390"/>
      <c r="N49" s="390"/>
      <c r="O49" s="390"/>
      <c r="P49" s="390"/>
      <c r="Q49" s="390"/>
      <c r="R49" s="390"/>
      <c r="S49" s="390"/>
      <c r="T49" s="390"/>
      <c r="U49" s="390"/>
      <c r="V49" s="390"/>
      <c r="W49" s="390"/>
      <c r="X49" s="390"/>
      <c r="Y49" s="390"/>
      <c r="Z49" s="25"/>
      <c r="AA49" s="410" t="s">
        <v>23</v>
      </c>
      <c r="AB49" s="411"/>
      <c r="AC49" s="411"/>
      <c r="AD49" s="411"/>
      <c r="AE49" s="412"/>
      <c r="AF49" s="21"/>
      <c r="AG49" s="21"/>
      <c r="AH49" s="21"/>
      <c r="AI49" s="21"/>
      <c r="AJ49" s="21"/>
      <c r="AK49" s="21"/>
      <c r="AL49" s="21"/>
      <c r="AM49" s="22"/>
    </row>
    <row r="50" spans="1:39" s="3" customFormat="1" ht="4.7" customHeight="1" x14ac:dyDescent="0.2">
      <c r="A50" s="3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25"/>
      <c r="AA50" s="24"/>
      <c r="AB50" s="24"/>
      <c r="AC50" s="24"/>
      <c r="AD50" s="24"/>
      <c r="AE50" s="24"/>
      <c r="AF50" s="36"/>
      <c r="AG50" s="37"/>
      <c r="AH50" s="37"/>
      <c r="AI50" s="37"/>
      <c r="AJ50" s="37"/>
      <c r="AK50" s="37"/>
      <c r="AL50" s="37"/>
      <c r="AM50" s="38"/>
    </row>
    <row r="51" spans="1:39" s="3" customFormat="1" ht="18" customHeight="1" x14ac:dyDescent="0.2">
      <c r="A51" s="389" t="s">
        <v>29</v>
      </c>
      <c r="B51" s="383"/>
      <c r="C51" s="383"/>
      <c r="D51" s="383"/>
      <c r="E51" s="383"/>
      <c r="F51" s="383"/>
      <c r="G51" s="383"/>
      <c r="H51" s="383"/>
      <c r="I51" s="390"/>
      <c r="J51" s="390"/>
      <c r="K51" s="390"/>
      <c r="L51" s="390"/>
      <c r="M51" s="390"/>
      <c r="N51" s="390"/>
      <c r="O51" s="390"/>
      <c r="P51" s="390"/>
      <c r="Q51" s="390"/>
      <c r="R51" s="390"/>
      <c r="S51" s="390"/>
      <c r="T51" s="390"/>
      <c r="U51" s="390"/>
      <c r="V51" s="390"/>
      <c r="W51" s="390"/>
      <c r="X51" s="390"/>
      <c r="Y51" s="390"/>
      <c r="Z51" s="25"/>
      <c r="AA51" s="410" t="s">
        <v>23</v>
      </c>
      <c r="AB51" s="411"/>
      <c r="AC51" s="411"/>
      <c r="AD51" s="411"/>
      <c r="AE51" s="412"/>
      <c r="AF51" s="21"/>
      <c r="AG51" s="21"/>
      <c r="AH51" s="21"/>
      <c r="AI51" s="21"/>
      <c r="AJ51" s="21"/>
      <c r="AK51" s="21"/>
      <c r="AL51" s="21"/>
      <c r="AM51" s="22"/>
    </row>
    <row r="52" spans="1:39" s="3" customFormat="1" ht="4.7" customHeight="1" x14ac:dyDescent="0.2">
      <c r="A52" s="35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25"/>
      <c r="AA52" s="24"/>
      <c r="AB52" s="24"/>
      <c r="AC52" s="24"/>
      <c r="AD52" s="24"/>
      <c r="AE52" s="24"/>
      <c r="AF52" s="36"/>
      <c r="AG52" s="37"/>
      <c r="AH52" s="37"/>
      <c r="AI52" s="37"/>
      <c r="AJ52" s="37"/>
      <c r="AK52" s="37"/>
      <c r="AL52" s="37"/>
      <c r="AM52" s="38"/>
    </row>
    <row r="53" spans="1:39" ht="18" customHeight="1" x14ac:dyDescent="0.2">
      <c r="A53" s="406" t="s">
        <v>30</v>
      </c>
      <c r="B53" s="407"/>
      <c r="C53" s="407"/>
      <c r="D53" s="407"/>
      <c r="E53" s="407"/>
      <c r="F53" s="407"/>
      <c r="G53" s="407"/>
      <c r="H53" s="407"/>
      <c r="I53" s="407"/>
      <c r="J53" s="407"/>
      <c r="K53" s="407"/>
      <c r="L53" s="407"/>
      <c r="M53" s="390"/>
      <c r="N53" s="390"/>
      <c r="O53" s="390"/>
      <c r="P53" s="390"/>
      <c r="Q53" s="390"/>
      <c r="R53" s="390"/>
      <c r="S53" s="390"/>
      <c r="T53" s="390"/>
      <c r="U53" s="390"/>
      <c r="V53" s="390"/>
      <c r="W53" s="390"/>
      <c r="X53" s="390"/>
      <c r="Y53" s="390"/>
      <c r="Z53" s="390"/>
      <c r="AA53" s="390"/>
      <c r="AB53" s="390"/>
      <c r="AC53" s="390"/>
      <c r="AD53" s="390"/>
      <c r="AE53" s="390"/>
      <c r="AF53" s="390"/>
      <c r="AG53" s="390"/>
      <c r="AH53" s="390"/>
      <c r="AI53" s="390"/>
      <c r="AJ53" s="390"/>
      <c r="AK53" s="390"/>
      <c r="AL53" s="390"/>
      <c r="AM53" s="391"/>
    </row>
    <row r="54" spans="1:39" ht="4.7" customHeight="1" x14ac:dyDescent="0.2">
      <c r="A54" s="39"/>
      <c r="B54" s="40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2"/>
      <c r="P54" s="43"/>
      <c r="Q54" s="43"/>
      <c r="R54" s="43"/>
      <c r="S54" s="43"/>
      <c r="T54" s="43"/>
      <c r="U54" s="43"/>
      <c r="V54" s="43"/>
      <c r="W54" s="43"/>
      <c r="X54" s="44"/>
      <c r="Y54" s="43"/>
      <c r="Z54" s="43"/>
      <c r="AA54" s="43"/>
      <c r="AB54" s="45"/>
      <c r="AC54" s="45"/>
      <c r="AD54" s="45"/>
      <c r="AE54" s="45"/>
      <c r="AF54" s="43"/>
      <c r="AG54" s="43"/>
      <c r="AH54" s="43"/>
      <c r="AI54" s="43"/>
      <c r="AJ54" s="43"/>
      <c r="AK54" s="43"/>
      <c r="AL54" s="43"/>
      <c r="AM54" s="46"/>
    </row>
    <row r="55" spans="1:39" ht="18" customHeight="1" x14ac:dyDescent="0.2">
      <c r="A55" s="389" t="s">
        <v>31</v>
      </c>
      <c r="B55" s="383"/>
      <c r="C55" s="383"/>
      <c r="D55" s="383"/>
      <c r="E55" s="383"/>
      <c r="F55" s="383"/>
      <c r="G55" s="383"/>
      <c r="H55" s="383"/>
      <c r="I55" s="383"/>
      <c r="J55" s="383"/>
      <c r="K55" s="383"/>
      <c r="L55" s="383"/>
      <c r="M55" s="390"/>
      <c r="N55" s="390"/>
      <c r="O55" s="390"/>
      <c r="P55" s="390"/>
      <c r="Q55" s="390"/>
      <c r="R55" s="390"/>
      <c r="S55" s="390"/>
      <c r="T55" s="390"/>
      <c r="U55" s="390"/>
      <c r="V55" s="390"/>
      <c r="W55" s="390"/>
      <c r="X55" s="390"/>
      <c r="Y55" s="390"/>
      <c r="Z55" s="390"/>
      <c r="AA55" s="390"/>
      <c r="AB55" s="390"/>
      <c r="AC55" s="390"/>
      <c r="AD55" s="390"/>
      <c r="AE55" s="390"/>
      <c r="AF55" s="390"/>
      <c r="AG55" s="390"/>
      <c r="AH55" s="390"/>
      <c r="AI55" s="390"/>
      <c r="AJ55" s="390"/>
      <c r="AK55" s="390"/>
      <c r="AL55" s="390"/>
      <c r="AM55" s="391"/>
    </row>
    <row r="56" spans="1:39" ht="4.7" customHeight="1" x14ac:dyDescent="0.2">
      <c r="A56" s="39"/>
      <c r="B56" s="40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2"/>
      <c r="P56" s="43"/>
      <c r="Q56" s="43"/>
      <c r="R56" s="43"/>
      <c r="S56" s="43"/>
      <c r="T56" s="43"/>
      <c r="U56" s="43"/>
      <c r="V56" s="43"/>
      <c r="W56" s="43"/>
      <c r="X56" s="44"/>
      <c r="Y56" s="43"/>
      <c r="Z56" s="43"/>
      <c r="AA56" s="43"/>
      <c r="AB56" s="45"/>
      <c r="AC56" s="45"/>
      <c r="AD56" s="45"/>
      <c r="AE56" s="45"/>
      <c r="AF56" s="43"/>
      <c r="AG56" s="43"/>
      <c r="AH56" s="43"/>
      <c r="AI56" s="43"/>
      <c r="AJ56" s="43"/>
      <c r="AK56" s="43"/>
      <c r="AL56" s="43"/>
      <c r="AM56" s="46"/>
    </row>
    <row r="57" spans="1:39" ht="18" customHeight="1" x14ac:dyDescent="0.2">
      <c r="A57" s="389" t="s">
        <v>32</v>
      </c>
      <c r="B57" s="383"/>
      <c r="C57" s="383"/>
      <c r="D57" s="383"/>
      <c r="E57" s="383"/>
      <c r="F57" s="383"/>
      <c r="G57" s="383"/>
      <c r="H57" s="383"/>
      <c r="I57" s="383"/>
      <c r="J57" s="383"/>
      <c r="K57" s="383"/>
      <c r="L57" s="383"/>
      <c r="M57" s="390"/>
      <c r="N57" s="390"/>
      <c r="O57" s="390"/>
      <c r="P57" s="390"/>
      <c r="Q57" s="390"/>
      <c r="R57" s="390"/>
      <c r="S57" s="390"/>
      <c r="T57" s="390"/>
      <c r="U57" s="390"/>
      <c r="V57" s="390"/>
      <c r="W57" s="390"/>
      <c r="X57" s="390"/>
      <c r="Y57" s="390"/>
      <c r="Z57" s="390"/>
      <c r="AA57" s="390"/>
      <c r="AB57" s="390"/>
      <c r="AC57" s="390"/>
      <c r="AD57" s="390"/>
      <c r="AE57" s="390"/>
      <c r="AF57" s="390"/>
      <c r="AG57" s="390"/>
      <c r="AH57" s="390"/>
      <c r="AI57" s="390"/>
      <c r="AJ57" s="390"/>
      <c r="AK57" s="390"/>
      <c r="AL57" s="390"/>
      <c r="AM57" s="391"/>
    </row>
    <row r="58" spans="1:39" ht="4.7" customHeight="1" x14ac:dyDescent="0.2">
      <c r="A58" s="39"/>
      <c r="B58" s="40"/>
      <c r="C58" s="40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2"/>
      <c r="P58" s="43"/>
      <c r="Q58" s="43"/>
      <c r="R58" s="43"/>
      <c r="S58" s="43"/>
      <c r="T58" s="43"/>
      <c r="U58" s="43"/>
      <c r="V58" s="43"/>
      <c r="W58" s="43"/>
      <c r="X58" s="44"/>
      <c r="Y58" s="43"/>
      <c r="Z58" s="43"/>
      <c r="AA58" s="43"/>
      <c r="AB58" s="45"/>
      <c r="AC58" s="45"/>
      <c r="AD58" s="45"/>
      <c r="AE58" s="45"/>
      <c r="AF58" s="43"/>
      <c r="AG58" s="43"/>
      <c r="AH58" s="43"/>
      <c r="AI58" s="43"/>
      <c r="AJ58" s="43"/>
      <c r="AK58" s="43"/>
      <c r="AL58" s="43"/>
      <c r="AM58" s="46"/>
    </row>
    <row r="59" spans="1:39" ht="18" customHeight="1" x14ac:dyDescent="0.2">
      <c r="A59" s="389" t="s">
        <v>33</v>
      </c>
      <c r="B59" s="383"/>
      <c r="C59" s="383"/>
      <c r="D59" s="383"/>
      <c r="E59" s="383"/>
      <c r="F59" s="383"/>
      <c r="G59" s="383"/>
      <c r="H59" s="383"/>
      <c r="I59" s="383"/>
      <c r="J59" s="383"/>
      <c r="K59" s="383"/>
      <c r="L59" s="383"/>
      <c r="M59" s="390"/>
      <c r="N59" s="390"/>
      <c r="O59" s="390"/>
      <c r="P59" s="390"/>
      <c r="Q59" s="390"/>
      <c r="R59" s="390"/>
      <c r="S59" s="390"/>
      <c r="T59" s="390"/>
      <c r="U59" s="390"/>
      <c r="V59" s="390"/>
      <c r="W59" s="390"/>
      <c r="X59" s="390"/>
      <c r="Y59" s="390"/>
      <c r="Z59" s="390"/>
      <c r="AA59" s="390"/>
      <c r="AB59" s="390"/>
      <c r="AC59" s="390"/>
      <c r="AD59" s="390"/>
      <c r="AE59" s="390"/>
      <c r="AF59" s="390"/>
      <c r="AG59" s="390"/>
      <c r="AH59" s="390"/>
      <c r="AI59" s="390"/>
      <c r="AJ59" s="390"/>
      <c r="AK59" s="390"/>
      <c r="AL59" s="390"/>
      <c r="AM59" s="391"/>
    </row>
    <row r="60" spans="1:39" ht="4.7" customHeight="1" x14ac:dyDescent="0.2">
      <c r="A60" s="39"/>
      <c r="B60" s="40"/>
      <c r="C60" s="40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2"/>
      <c r="P60" s="43"/>
      <c r="Q60" s="43"/>
      <c r="R60" s="43"/>
      <c r="S60" s="43"/>
      <c r="T60" s="43"/>
      <c r="U60" s="43"/>
      <c r="V60" s="43"/>
      <c r="W60" s="43"/>
      <c r="X60" s="44"/>
      <c r="Y60" s="43"/>
      <c r="Z60" s="43"/>
      <c r="AA60" s="43"/>
      <c r="AB60" s="45"/>
      <c r="AC60" s="45"/>
      <c r="AD60" s="45"/>
      <c r="AE60" s="45"/>
      <c r="AF60" s="43"/>
      <c r="AG60" s="43"/>
      <c r="AH60" s="43"/>
      <c r="AI60" s="43"/>
      <c r="AJ60" s="43"/>
      <c r="AK60" s="43"/>
      <c r="AL60" s="43"/>
      <c r="AM60" s="46"/>
    </row>
    <row r="61" spans="1:39" ht="18" customHeight="1" x14ac:dyDescent="0.2">
      <c r="A61" s="392" t="s">
        <v>34</v>
      </c>
      <c r="B61" s="393"/>
      <c r="C61" s="393"/>
      <c r="D61" s="393"/>
      <c r="E61" s="393"/>
      <c r="F61" s="393"/>
      <c r="G61" s="393"/>
      <c r="H61" s="393"/>
      <c r="I61" s="393"/>
      <c r="J61" s="393"/>
      <c r="K61" s="393"/>
      <c r="L61" s="393"/>
      <c r="M61" s="394"/>
      <c r="N61" s="394"/>
      <c r="O61" s="394"/>
      <c r="P61" s="394"/>
      <c r="Q61" s="394"/>
      <c r="R61" s="394"/>
      <c r="S61" s="394"/>
      <c r="T61" s="394"/>
      <c r="U61" s="394"/>
      <c r="V61" s="394"/>
      <c r="W61" s="394"/>
      <c r="X61" s="394"/>
      <c r="Y61" s="394"/>
      <c r="Z61" s="394"/>
      <c r="AA61" s="394"/>
      <c r="AB61" s="394"/>
      <c r="AC61" s="394"/>
      <c r="AD61" s="394"/>
      <c r="AE61" s="394"/>
      <c r="AF61" s="394"/>
      <c r="AG61" s="394"/>
      <c r="AH61" s="394"/>
      <c r="AI61" s="394"/>
      <c r="AJ61" s="394"/>
      <c r="AK61" s="394"/>
      <c r="AL61" s="394"/>
      <c r="AM61" s="395"/>
    </row>
    <row r="62" spans="1:39" s="3" customFormat="1" ht="4.7" customHeight="1" x14ac:dyDescent="0.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  <c r="AM62" s="47"/>
    </row>
    <row r="63" spans="1:39" ht="18" customHeight="1" x14ac:dyDescent="0.2">
      <c r="A63" s="396" t="s">
        <v>35</v>
      </c>
      <c r="B63" s="397"/>
      <c r="C63" s="397"/>
      <c r="D63" s="397"/>
      <c r="E63" s="397"/>
      <c r="F63" s="397"/>
      <c r="G63" s="397"/>
      <c r="H63" s="397"/>
      <c r="I63" s="397"/>
      <c r="J63" s="397"/>
      <c r="K63" s="397"/>
      <c r="L63" s="397"/>
      <c r="M63" s="397"/>
      <c r="N63" s="397"/>
      <c r="O63" s="397"/>
      <c r="P63" s="397"/>
      <c r="Q63" s="397"/>
      <c r="R63" s="397"/>
      <c r="S63" s="397"/>
      <c r="T63" s="397"/>
      <c r="U63" s="397"/>
      <c r="V63" s="397"/>
      <c r="W63" s="397"/>
      <c r="X63" s="397"/>
      <c r="Y63" s="397"/>
      <c r="Z63" s="397"/>
      <c r="AA63" s="397"/>
      <c r="AB63" s="397"/>
      <c r="AC63" s="397"/>
      <c r="AD63" s="397"/>
      <c r="AE63" s="397"/>
      <c r="AF63" s="397"/>
      <c r="AG63" s="397"/>
      <c r="AH63" s="397"/>
      <c r="AI63" s="397"/>
      <c r="AJ63" s="397"/>
      <c r="AK63" s="397"/>
      <c r="AL63" s="397"/>
      <c r="AM63" s="398"/>
    </row>
    <row r="64" spans="1:39" ht="3.75" customHeight="1" x14ac:dyDescent="0.2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2"/>
    </row>
    <row r="65" spans="1:39" ht="18" customHeight="1" x14ac:dyDescent="0.2">
      <c r="A65" s="399" t="s">
        <v>36</v>
      </c>
      <c r="B65" s="385"/>
      <c r="C65" s="385"/>
      <c r="D65" s="385"/>
      <c r="E65" s="400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2"/>
      <c r="Z65" s="48"/>
      <c r="AA65" s="385" t="s">
        <v>37</v>
      </c>
      <c r="AB65" s="385"/>
      <c r="AC65" s="385"/>
      <c r="AD65" s="385"/>
      <c r="AE65" s="403"/>
      <c r="AF65" s="404"/>
      <c r="AG65" s="404"/>
      <c r="AH65" s="404"/>
      <c r="AI65" s="404"/>
      <c r="AJ65" s="404"/>
      <c r="AK65" s="404"/>
      <c r="AL65" s="404"/>
      <c r="AM65" s="405"/>
    </row>
    <row r="66" spans="1:39" ht="2.25" customHeight="1" x14ac:dyDescent="0.2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2"/>
    </row>
    <row r="67" spans="1:39" ht="27.75" customHeight="1" x14ac:dyDescent="0.2">
      <c r="A67" s="379" t="s">
        <v>38</v>
      </c>
      <c r="B67" s="380"/>
      <c r="C67" s="380"/>
      <c r="D67" s="380"/>
      <c r="E67" s="380"/>
      <c r="F67" s="381" t="s">
        <v>39</v>
      </c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81"/>
      <c r="AK67" s="381"/>
      <c r="AL67" s="381"/>
      <c r="AM67" s="382"/>
    </row>
    <row r="68" spans="1:39" s="3" customFormat="1" ht="4.7" customHeight="1" x14ac:dyDescent="0.2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</row>
    <row r="69" spans="1:39" ht="15" customHeight="1" x14ac:dyDescent="0.2">
      <c r="A69" s="383" t="s">
        <v>40</v>
      </c>
      <c r="B69" s="383"/>
      <c r="C69" s="383"/>
      <c r="D69" s="383"/>
      <c r="E69" s="383"/>
      <c r="F69" s="383"/>
      <c r="G69" s="383"/>
      <c r="H69" s="384" t="str">
        <f>IF(AN31=1,AN32,IF(AN31=2,AN35 &amp; "/" &amp; AN37,IF(AN31=3,AN40,IF(AN31=4,AN45,"???"))))</f>
        <v/>
      </c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25"/>
      <c r="W69" s="385" t="s">
        <v>41</v>
      </c>
      <c r="X69" s="385"/>
      <c r="Y69" s="385"/>
      <c r="Z69" s="385"/>
      <c r="AA69" s="385"/>
      <c r="AB69" s="385"/>
      <c r="AC69" s="385"/>
      <c r="AD69" s="385"/>
      <c r="AE69" s="385"/>
      <c r="AF69" s="386" t="str">
        <f>IF(ISBLANK(M29),"",M29)</f>
        <v/>
      </c>
      <c r="AG69" s="387"/>
      <c r="AH69" s="387"/>
      <c r="AI69" s="387"/>
      <c r="AJ69" s="387"/>
      <c r="AK69" s="387"/>
      <c r="AL69" s="387"/>
      <c r="AM69" s="388"/>
    </row>
    <row r="70" spans="1:39" ht="7.5" customHeight="1" x14ac:dyDescent="0.2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15" customHeight="1" x14ac:dyDescent="0.2">
      <c r="A71" s="370" t="s">
        <v>42</v>
      </c>
      <c r="B71" s="371"/>
      <c r="C71" s="371"/>
      <c r="D71" s="371"/>
      <c r="E71" s="371"/>
      <c r="F71" s="371"/>
      <c r="G71" s="371"/>
      <c r="H71" s="371"/>
      <c r="I71" s="371"/>
      <c r="J71" s="371"/>
      <c r="K71" s="371"/>
      <c r="L71" s="371"/>
      <c r="M71" s="371"/>
      <c r="N71" s="371"/>
      <c r="O71" s="371"/>
      <c r="P71" s="371"/>
      <c r="Q71" s="371"/>
      <c r="R71" s="371"/>
      <c r="S71" s="371"/>
      <c r="T71" s="371"/>
      <c r="U71" s="371"/>
      <c r="V71" s="371"/>
      <c r="W71" s="371"/>
      <c r="X71" s="371"/>
      <c r="Y71" s="371"/>
      <c r="Z71" s="371"/>
      <c r="AA71" s="371"/>
      <c r="AB71" s="371"/>
      <c r="AC71" s="371"/>
      <c r="AD71" s="371"/>
      <c r="AE71" s="371"/>
      <c r="AF71" s="371"/>
      <c r="AG71" s="371"/>
      <c r="AH71" s="371"/>
      <c r="AI71" s="371"/>
      <c r="AJ71" s="371"/>
      <c r="AK71" s="371"/>
      <c r="AL71" s="371"/>
      <c r="AM71" s="372"/>
    </row>
    <row r="72" spans="1:39" s="3" customFormat="1" ht="3.75" customHeight="1" x14ac:dyDescent="0.2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49"/>
    </row>
    <row r="73" spans="1:39" s="3" customFormat="1" ht="15" customHeight="1" x14ac:dyDescent="0.2">
      <c r="A73" s="373" t="s">
        <v>43</v>
      </c>
      <c r="B73" s="374"/>
      <c r="C73" s="374"/>
      <c r="D73" s="374"/>
      <c r="E73" s="374"/>
      <c r="F73" s="374"/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4"/>
      <c r="R73" s="374"/>
      <c r="S73" s="374"/>
      <c r="T73" s="374"/>
      <c r="U73" s="374"/>
      <c r="V73" s="374"/>
      <c r="W73" s="374"/>
      <c r="X73" s="374"/>
      <c r="Y73" s="374"/>
      <c r="Z73" s="374"/>
      <c r="AA73" s="374"/>
      <c r="AB73" s="374"/>
      <c r="AC73" s="374"/>
      <c r="AD73" s="374"/>
      <c r="AE73" s="374"/>
      <c r="AF73" s="374"/>
      <c r="AG73" s="374"/>
      <c r="AH73" s="374"/>
      <c r="AI73" s="374"/>
      <c r="AJ73" s="374"/>
      <c r="AK73" s="374"/>
      <c r="AL73" s="374"/>
      <c r="AM73" s="375"/>
    </row>
    <row r="74" spans="1:39" s="3" customFormat="1" ht="3.75" customHeight="1" x14ac:dyDescent="0.2"/>
    <row r="75" spans="1:39" s="3" customFormat="1" ht="22.5" customHeight="1" x14ac:dyDescent="0.2">
      <c r="C75" s="376" t="s">
        <v>44</v>
      </c>
      <c r="D75" s="377"/>
      <c r="E75" s="377"/>
      <c r="F75" s="377"/>
      <c r="G75" s="377"/>
      <c r="H75" s="377"/>
      <c r="I75" s="377"/>
      <c r="J75" s="378"/>
      <c r="L75" s="376" t="s">
        <v>45</v>
      </c>
      <c r="M75" s="377"/>
      <c r="N75" s="377"/>
      <c r="O75" s="377"/>
      <c r="P75" s="377"/>
      <c r="Q75" s="377"/>
      <c r="R75" s="377"/>
      <c r="S75" s="378"/>
      <c r="U75" s="376" t="s">
        <v>43</v>
      </c>
      <c r="V75" s="377"/>
      <c r="W75" s="377"/>
      <c r="X75" s="377"/>
      <c r="Y75" s="377"/>
      <c r="Z75" s="377"/>
      <c r="AA75" s="377"/>
      <c r="AB75" s="378"/>
      <c r="AD75" s="376" t="s">
        <v>46</v>
      </c>
      <c r="AE75" s="377"/>
      <c r="AF75" s="377"/>
      <c r="AG75" s="377"/>
      <c r="AH75" s="377"/>
      <c r="AI75" s="377"/>
      <c r="AJ75" s="377"/>
      <c r="AK75" s="378"/>
    </row>
    <row r="76" spans="1:39" s="3" customFormat="1" ht="3.75" customHeight="1" x14ac:dyDescent="0.2"/>
    <row r="77" spans="1:39" s="3" customFormat="1" ht="19.5" customHeight="1" x14ac:dyDescent="0.2">
      <c r="C77" s="357">
        <f>Übersicht!D55</f>
        <v>0</v>
      </c>
      <c r="D77" s="358"/>
      <c r="E77" s="358"/>
      <c r="F77" s="358"/>
      <c r="G77" s="358"/>
      <c r="H77" s="359"/>
      <c r="I77" s="360" t="s">
        <v>47</v>
      </c>
      <c r="J77" s="361"/>
      <c r="L77" s="357">
        <f>IF(PaymAppl_TaxDeduct= "Nein", "---", Übersicht!E55)</f>
        <v>0</v>
      </c>
      <c r="M77" s="358"/>
      <c r="N77" s="358"/>
      <c r="O77" s="358"/>
      <c r="P77" s="358"/>
      <c r="Q77" s="359"/>
      <c r="R77" s="360" t="s">
        <v>47</v>
      </c>
      <c r="S77" s="361"/>
      <c r="U77" s="357">
        <f>Übersicht!F55</f>
        <v>0</v>
      </c>
      <c r="V77" s="358"/>
      <c r="W77" s="358"/>
      <c r="X77" s="358"/>
      <c r="Y77" s="358"/>
      <c r="Z77" s="359"/>
      <c r="AA77" s="360" t="s">
        <v>47</v>
      </c>
      <c r="AB77" s="361"/>
      <c r="AD77" s="357">
        <f>Übersicht!L55</f>
        <v>0</v>
      </c>
      <c r="AE77" s="358"/>
      <c r="AF77" s="358"/>
      <c r="AG77" s="358"/>
      <c r="AH77" s="358"/>
      <c r="AI77" s="359"/>
      <c r="AJ77" s="360" t="s">
        <v>47</v>
      </c>
      <c r="AK77" s="361"/>
    </row>
    <row r="78" spans="1:39" s="3" customFormat="1" ht="7.5" customHeight="1" x14ac:dyDescent="0.2"/>
    <row r="79" spans="1:39" s="3" customFormat="1" ht="15" customHeight="1" x14ac:dyDescent="0.2">
      <c r="A79" s="362" t="s">
        <v>48</v>
      </c>
      <c r="B79" s="363"/>
      <c r="C79" s="363"/>
      <c r="D79" s="363"/>
      <c r="E79" s="363"/>
      <c r="F79" s="363"/>
      <c r="G79" s="363"/>
      <c r="H79" s="363"/>
      <c r="I79" s="363"/>
      <c r="J79" s="363"/>
      <c r="K79" s="363"/>
      <c r="L79" s="363"/>
      <c r="M79" s="363"/>
      <c r="N79" s="363"/>
      <c r="O79" s="363"/>
      <c r="P79" s="363"/>
      <c r="Q79" s="363"/>
      <c r="R79" s="363"/>
      <c r="S79" s="363"/>
      <c r="T79" s="364"/>
      <c r="W79" s="365" t="s">
        <v>49</v>
      </c>
      <c r="X79" s="366"/>
      <c r="Y79" s="367"/>
      <c r="Z79" s="368"/>
      <c r="AA79" s="368"/>
      <c r="AB79" s="368"/>
      <c r="AC79" s="369"/>
      <c r="AE79" s="365" t="s">
        <v>50</v>
      </c>
      <c r="AF79" s="366"/>
      <c r="AG79" s="367"/>
      <c r="AH79" s="368"/>
      <c r="AI79" s="368"/>
      <c r="AJ79" s="368"/>
      <c r="AK79" s="369"/>
    </row>
    <row r="80" spans="1:39" ht="5.25" customHeight="1" x14ac:dyDescent="0.2"/>
    <row r="81" spans="1:39" ht="26.25" customHeight="1" x14ac:dyDescent="0.2">
      <c r="A81" s="340" t="s">
        <v>51</v>
      </c>
      <c r="B81" s="341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341"/>
      <c r="Y81" s="342"/>
      <c r="Z81" s="51"/>
      <c r="AA81" s="352" t="s">
        <v>52</v>
      </c>
      <c r="AB81" s="353"/>
      <c r="AC81" s="52"/>
      <c r="AD81" s="352" t="s">
        <v>53</v>
      </c>
      <c r="AE81" s="354"/>
      <c r="AF81" s="354"/>
      <c r="AG81" s="353"/>
      <c r="AH81" s="52"/>
      <c r="AI81" s="352" t="s">
        <v>54</v>
      </c>
      <c r="AJ81" s="354"/>
      <c r="AK81" s="354"/>
      <c r="AL81" s="353"/>
      <c r="AM81" s="53"/>
    </row>
    <row r="82" spans="1:39" ht="3.75" customHeight="1" x14ac:dyDescent="0.2">
      <c r="A82" s="54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5"/>
      <c r="AB82" s="55"/>
      <c r="AC82" s="56"/>
      <c r="AD82" s="55"/>
      <c r="AE82" s="55"/>
      <c r="AF82" s="55"/>
      <c r="AG82" s="55"/>
      <c r="AH82" s="56"/>
      <c r="AI82" s="55"/>
      <c r="AJ82" s="55"/>
      <c r="AK82" s="55"/>
      <c r="AL82" s="55"/>
      <c r="AM82" s="57"/>
    </row>
    <row r="83" spans="1:39" ht="15" customHeight="1" x14ac:dyDescent="0.2">
      <c r="A83" s="355" t="s">
        <v>55</v>
      </c>
      <c r="B83" s="356"/>
      <c r="C83" s="356"/>
      <c r="D83" s="356"/>
      <c r="E83" s="356"/>
      <c r="F83" s="356"/>
      <c r="G83" s="356"/>
      <c r="H83" s="356"/>
      <c r="I83" s="356"/>
      <c r="J83" s="356"/>
      <c r="K83" s="356"/>
      <c r="L83" s="356"/>
      <c r="M83" s="356"/>
      <c r="N83" s="356"/>
      <c r="O83" s="356"/>
      <c r="P83" s="356"/>
      <c r="Q83" s="356"/>
      <c r="R83" s="356"/>
      <c r="S83" s="356"/>
      <c r="T83" s="356"/>
      <c r="U83" s="356"/>
      <c r="V83" s="356"/>
      <c r="W83" s="356"/>
      <c r="X83" s="356"/>
      <c r="Y83" s="356"/>
      <c r="Z83" s="50"/>
      <c r="AA83" s="348"/>
      <c r="AB83" s="348"/>
      <c r="AC83" s="50"/>
      <c r="AD83" s="50"/>
      <c r="AE83" s="348"/>
      <c r="AF83" s="348"/>
      <c r="AG83" s="50"/>
      <c r="AH83" s="50"/>
      <c r="AI83" s="50"/>
      <c r="AJ83" s="348"/>
      <c r="AK83" s="348"/>
      <c r="AL83" s="50"/>
      <c r="AM83" s="58"/>
    </row>
    <row r="84" spans="1:39" ht="4.5" customHeight="1" x14ac:dyDescent="0.2">
      <c r="A84" s="54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3"/>
      <c r="AG84" s="3"/>
      <c r="AH84" s="3"/>
      <c r="AI84" s="3"/>
      <c r="AJ84" s="50"/>
      <c r="AK84" s="50"/>
      <c r="AL84" s="50"/>
      <c r="AM84" s="58"/>
    </row>
    <row r="85" spans="1:39" ht="15" customHeight="1" x14ac:dyDescent="0.2">
      <c r="A85" s="355" t="s">
        <v>56</v>
      </c>
      <c r="B85" s="356"/>
      <c r="C85" s="356"/>
      <c r="D85" s="356"/>
      <c r="E85" s="356"/>
      <c r="F85" s="356"/>
      <c r="G85" s="356"/>
      <c r="H85" s="356"/>
      <c r="I85" s="356"/>
      <c r="J85" s="356"/>
      <c r="K85" s="356"/>
      <c r="L85" s="356"/>
      <c r="M85" s="356"/>
      <c r="N85" s="356"/>
      <c r="O85" s="356"/>
      <c r="P85" s="356"/>
      <c r="Q85" s="356"/>
      <c r="R85" s="356"/>
      <c r="S85" s="356"/>
      <c r="T85" s="356"/>
      <c r="U85" s="356"/>
      <c r="V85" s="356"/>
      <c r="W85" s="356"/>
      <c r="X85" s="356"/>
      <c r="Y85" s="356"/>
      <c r="Z85" s="50"/>
      <c r="AA85" s="348"/>
      <c r="AB85" s="348"/>
      <c r="AC85" s="3"/>
      <c r="AD85" s="3"/>
      <c r="AE85" s="348"/>
      <c r="AF85" s="348"/>
      <c r="AG85" s="50"/>
      <c r="AH85" s="50"/>
      <c r="AI85" s="50"/>
      <c r="AJ85" s="348"/>
      <c r="AK85" s="348"/>
      <c r="AL85" s="50"/>
      <c r="AM85" s="58"/>
    </row>
    <row r="86" spans="1:39" ht="4.5" customHeight="1" x14ac:dyDescent="0.2">
      <c r="A86" s="54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  <c r="AA86" s="50"/>
      <c r="AB86" s="50"/>
      <c r="AC86" s="50"/>
      <c r="AD86" s="50"/>
      <c r="AE86" s="50"/>
      <c r="AF86" s="50"/>
      <c r="AG86" s="50"/>
      <c r="AH86" s="50"/>
      <c r="AI86" s="50"/>
      <c r="AJ86" s="50"/>
      <c r="AK86" s="50"/>
      <c r="AL86" s="50"/>
      <c r="AM86" s="58"/>
    </row>
    <row r="87" spans="1:39" ht="15" customHeight="1" x14ac:dyDescent="0.2">
      <c r="A87" s="355" t="s">
        <v>57</v>
      </c>
      <c r="B87" s="356"/>
      <c r="C87" s="356"/>
      <c r="D87" s="356"/>
      <c r="E87" s="356"/>
      <c r="F87" s="356"/>
      <c r="G87" s="356"/>
      <c r="H87" s="356"/>
      <c r="I87" s="356"/>
      <c r="J87" s="356"/>
      <c r="K87" s="356"/>
      <c r="L87" s="356"/>
      <c r="M87" s="356"/>
      <c r="N87" s="356"/>
      <c r="O87" s="356"/>
      <c r="P87" s="356"/>
      <c r="Q87" s="356"/>
      <c r="R87" s="356"/>
      <c r="S87" s="356"/>
      <c r="T87" s="356"/>
      <c r="U87" s="356"/>
      <c r="V87" s="356"/>
      <c r="W87" s="356"/>
      <c r="X87" s="356"/>
      <c r="Y87" s="356"/>
      <c r="Z87" s="50"/>
      <c r="AA87" s="348"/>
      <c r="AB87" s="348"/>
      <c r="AC87" s="50"/>
      <c r="AD87" s="50"/>
      <c r="AE87" s="348"/>
      <c r="AF87" s="348"/>
      <c r="AG87" s="50"/>
      <c r="AH87" s="50"/>
      <c r="AI87" s="50"/>
      <c r="AJ87" s="348"/>
      <c r="AK87" s="348"/>
      <c r="AL87" s="50"/>
      <c r="AM87" s="58"/>
    </row>
    <row r="88" spans="1:39" ht="4.5" customHeight="1" x14ac:dyDescent="0.2">
      <c r="A88" s="54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  <c r="AA88" s="50"/>
      <c r="AB88" s="50"/>
      <c r="AC88" s="50"/>
      <c r="AD88" s="50"/>
      <c r="AE88" s="50"/>
      <c r="AF88" s="50"/>
      <c r="AG88" s="50"/>
      <c r="AH88" s="50"/>
      <c r="AI88" s="50"/>
      <c r="AJ88" s="50"/>
      <c r="AK88" s="50"/>
      <c r="AL88" s="50"/>
      <c r="AM88" s="58"/>
    </row>
    <row r="89" spans="1:39" ht="15" customHeight="1" x14ac:dyDescent="0.2">
      <c r="A89" s="355" t="s">
        <v>58</v>
      </c>
      <c r="B89" s="356"/>
      <c r="C89" s="356"/>
      <c r="D89" s="356"/>
      <c r="E89" s="356"/>
      <c r="F89" s="356"/>
      <c r="G89" s="356"/>
      <c r="H89" s="356"/>
      <c r="I89" s="356"/>
      <c r="J89" s="356"/>
      <c r="K89" s="356"/>
      <c r="L89" s="356"/>
      <c r="M89" s="356"/>
      <c r="N89" s="356"/>
      <c r="O89" s="356"/>
      <c r="P89" s="356"/>
      <c r="Q89" s="356"/>
      <c r="R89" s="356"/>
      <c r="S89" s="356"/>
      <c r="T89" s="356"/>
      <c r="U89" s="356"/>
      <c r="V89" s="356"/>
      <c r="W89" s="356"/>
      <c r="X89" s="356"/>
      <c r="Y89" s="356"/>
      <c r="Z89" s="50"/>
      <c r="AA89" s="348"/>
      <c r="AB89" s="348"/>
      <c r="AC89" s="50"/>
      <c r="AD89" s="50"/>
      <c r="AE89" s="348"/>
      <c r="AF89" s="348"/>
      <c r="AG89" s="50"/>
      <c r="AH89" s="50"/>
      <c r="AI89" s="50"/>
      <c r="AJ89" s="348"/>
      <c r="AK89" s="348"/>
      <c r="AL89" s="50"/>
      <c r="AM89" s="58"/>
    </row>
    <row r="90" spans="1:39" ht="4.5" customHeight="1" x14ac:dyDescent="0.2">
      <c r="A90" s="54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50"/>
      <c r="AI90" s="50"/>
      <c r="AJ90" s="50"/>
      <c r="AK90" s="50"/>
      <c r="AL90" s="50"/>
      <c r="AM90" s="58"/>
    </row>
    <row r="91" spans="1:39" ht="15" customHeight="1" x14ac:dyDescent="0.2">
      <c r="A91" s="355" t="s">
        <v>59</v>
      </c>
      <c r="B91" s="356"/>
      <c r="C91" s="356"/>
      <c r="D91" s="356"/>
      <c r="E91" s="356"/>
      <c r="F91" s="356"/>
      <c r="G91" s="356"/>
      <c r="H91" s="356"/>
      <c r="I91" s="356"/>
      <c r="J91" s="356"/>
      <c r="K91" s="356"/>
      <c r="L91" s="356"/>
      <c r="M91" s="356"/>
      <c r="N91" s="356"/>
      <c r="O91" s="356"/>
      <c r="P91" s="356"/>
      <c r="Q91" s="356"/>
      <c r="R91" s="356"/>
      <c r="S91" s="356"/>
      <c r="T91" s="356"/>
      <c r="U91" s="356"/>
      <c r="V91" s="356"/>
      <c r="W91" s="356"/>
      <c r="X91" s="356"/>
      <c r="Y91" s="356"/>
      <c r="Z91" s="50"/>
      <c r="AA91" s="348"/>
      <c r="AB91" s="348"/>
      <c r="AC91" s="50"/>
      <c r="AD91" s="50"/>
      <c r="AE91" s="348"/>
      <c r="AF91" s="348"/>
      <c r="AG91" s="50"/>
      <c r="AH91" s="50"/>
      <c r="AI91" s="50"/>
      <c r="AJ91" s="348"/>
      <c r="AK91" s="348"/>
      <c r="AL91" s="50"/>
      <c r="AM91" s="58"/>
    </row>
    <row r="92" spans="1:39" ht="4.5" customHeight="1" x14ac:dyDescent="0.2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0"/>
      <c r="AA92" s="50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2"/>
    </row>
    <row r="93" spans="1:39" ht="15" customHeight="1" x14ac:dyDescent="0.2">
      <c r="A93" s="355" t="s">
        <v>60</v>
      </c>
      <c r="B93" s="356"/>
      <c r="C93" s="356"/>
      <c r="D93" s="356"/>
      <c r="E93" s="356"/>
      <c r="F93" s="356"/>
      <c r="G93" s="356"/>
      <c r="H93" s="356"/>
      <c r="I93" s="356"/>
      <c r="J93" s="356"/>
      <c r="K93" s="356"/>
      <c r="L93" s="356"/>
      <c r="M93" s="356"/>
      <c r="N93" s="356"/>
      <c r="O93" s="356"/>
      <c r="P93" s="356"/>
      <c r="Q93" s="356"/>
      <c r="R93" s="356"/>
      <c r="S93" s="356"/>
      <c r="T93" s="356"/>
      <c r="U93" s="356"/>
      <c r="V93" s="356"/>
      <c r="W93" s="356"/>
      <c r="X93" s="356"/>
      <c r="Y93" s="356"/>
      <c r="Z93" s="50"/>
      <c r="AA93" s="348"/>
      <c r="AB93" s="348"/>
      <c r="AC93" s="1"/>
      <c r="AD93" s="1"/>
      <c r="AE93" s="348"/>
      <c r="AF93" s="348"/>
      <c r="AG93" s="1"/>
      <c r="AH93" s="1"/>
      <c r="AI93" s="1"/>
      <c r="AJ93" s="348"/>
      <c r="AK93" s="348"/>
      <c r="AL93" s="1"/>
      <c r="AM93" s="12"/>
    </row>
    <row r="94" spans="1:39" ht="4.5" customHeight="1" x14ac:dyDescent="0.2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5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60"/>
      <c r="AA94" s="60"/>
      <c r="AB94" s="61"/>
      <c r="AC94" s="60"/>
      <c r="AD94" s="1"/>
      <c r="AE94" s="1"/>
      <c r="AF94" s="1"/>
      <c r="AG94" s="1"/>
      <c r="AH94" s="1"/>
      <c r="AI94" s="1"/>
      <c r="AJ94" s="1"/>
      <c r="AK94" s="1"/>
      <c r="AL94" s="1"/>
      <c r="AM94" s="12"/>
    </row>
    <row r="95" spans="1:39" ht="15" customHeight="1" x14ac:dyDescent="0.2">
      <c r="A95" s="355" t="s">
        <v>61</v>
      </c>
      <c r="B95" s="356"/>
      <c r="C95" s="356"/>
      <c r="D95" s="356"/>
      <c r="E95" s="356"/>
      <c r="F95" s="356"/>
      <c r="G95" s="356"/>
      <c r="H95" s="356"/>
      <c r="I95" s="356"/>
      <c r="J95" s="356"/>
      <c r="K95" s="356"/>
      <c r="L95" s="356"/>
      <c r="M95" s="356"/>
      <c r="N95" s="356"/>
      <c r="O95" s="356"/>
      <c r="P95" s="356"/>
      <c r="Q95" s="356"/>
      <c r="R95" s="356"/>
      <c r="S95" s="356"/>
      <c r="T95" s="356"/>
      <c r="U95" s="356"/>
      <c r="V95" s="356"/>
      <c r="W95" s="356"/>
      <c r="X95" s="356"/>
      <c r="Y95" s="356"/>
      <c r="Z95" s="50"/>
      <c r="AA95" s="348"/>
      <c r="AB95" s="348"/>
      <c r="AC95" s="50"/>
      <c r="AD95" s="1"/>
      <c r="AE95" s="348"/>
      <c r="AF95" s="348"/>
      <c r="AG95" s="1"/>
      <c r="AH95" s="1"/>
      <c r="AI95" s="1"/>
      <c r="AJ95" s="348"/>
      <c r="AK95" s="348"/>
      <c r="AL95" s="1"/>
      <c r="AM95" s="12"/>
    </row>
    <row r="96" spans="1:39" ht="4.5" customHeight="1" x14ac:dyDescent="0.2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62"/>
      <c r="AA96" s="50"/>
      <c r="AB96" s="50"/>
      <c r="AC96" s="63"/>
      <c r="AD96" s="1"/>
      <c r="AE96" s="50"/>
      <c r="AF96" s="50"/>
      <c r="AG96" s="1"/>
      <c r="AH96" s="1"/>
      <c r="AI96" s="1"/>
      <c r="AJ96" s="50"/>
      <c r="AK96" s="50"/>
      <c r="AL96" s="1"/>
      <c r="AM96" s="12"/>
    </row>
    <row r="97" spans="1:39" ht="15" customHeight="1" x14ac:dyDescent="0.2">
      <c r="A97" s="349" t="s">
        <v>62</v>
      </c>
      <c r="B97" s="350"/>
      <c r="C97" s="350"/>
      <c r="D97" s="350"/>
      <c r="E97" s="350"/>
      <c r="F97" s="350"/>
      <c r="G97" s="350"/>
      <c r="H97" s="351"/>
      <c r="I97" s="351"/>
      <c r="J97" s="351"/>
      <c r="K97" s="351"/>
      <c r="L97" s="351"/>
      <c r="M97" s="351"/>
      <c r="N97" s="351"/>
      <c r="O97" s="351"/>
      <c r="P97" s="351"/>
      <c r="Q97" s="351"/>
      <c r="R97" s="351"/>
      <c r="S97" s="351"/>
      <c r="T97" s="351"/>
      <c r="U97" s="351"/>
      <c r="V97" s="351"/>
      <c r="W97" s="351"/>
      <c r="X97" s="351"/>
      <c r="Y97" s="351"/>
      <c r="Z97" s="64"/>
      <c r="AA97" s="49"/>
      <c r="AB97" s="49"/>
      <c r="AC97" s="65"/>
      <c r="AD97" s="13"/>
      <c r="AE97" s="49"/>
      <c r="AF97" s="49"/>
      <c r="AG97" s="13"/>
      <c r="AH97" s="13"/>
      <c r="AI97" s="13"/>
      <c r="AJ97" s="49"/>
      <c r="AK97" s="49"/>
      <c r="AL97" s="13"/>
      <c r="AM97" s="66"/>
    </row>
    <row r="98" spans="1:39" ht="5.25" customHeight="1" x14ac:dyDescent="0.2"/>
    <row r="99" spans="1:39" ht="26.25" customHeight="1" x14ac:dyDescent="0.2">
      <c r="A99" s="340" t="s">
        <v>63</v>
      </c>
      <c r="B99" s="341"/>
      <c r="C99" s="341"/>
      <c r="D99" s="341"/>
      <c r="E99" s="341"/>
      <c r="F99" s="341"/>
      <c r="G99" s="341"/>
      <c r="H99" s="341"/>
      <c r="I99" s="341"/>
      <c r="J99" s="341"/>
      <c r="K99" s="341"/>
      <c r="L99" s="341"/>
      <c r="M99" s="341"/>
      <c r="N99" s="341"/>
      <c r="O99" s="341"/>
      <c r="P99" s="341"/>
      <c r="Q99" s="341"/>
      <c r="R99" s="341"/>
      <c r="S99" s="341"/>
      <c r="T99" s="341"/>
      <c r="U99" s="341"/>
      <c r="V99" s="341"/>
      <c r="W99" s="341"/>
      <c r="X99" s="341"/>
      <c r="Y99" s="342"/>
      <c r="Z99" s="67"/>
      <c r="AA99" s="352" t="s">
        <v>52</v>
      </c>
      <c r="AB99" s="353"/>
      <c r="AC99" s="68"/>
      <c r="AD99" s="352" t="s">
        <v>53</v>
      </c>
      <c r="AE99" s="354"/>
      <c r="AF99" s="354"/>
      <c r="AG99" s="353"/>
      <c r="AH99" s="68"/>
      <c r="AI99" s="352" t="s">
        <v>54</v>
      </c>
      <c r="AJ99" s="354"/>
      <c r="AK99" s="354"/>
      <c r="AL99" s="353"/>
      <c r="AM99" s="69"/>
    </row>
    <row r="100" spans="1:39" ht="4.5" customHeight="1" x14ac:dyDescent="0.2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70"/>
      <c r="AB100" s="70"/>
      <c r="AC100" s="3"/>
      <c r="AD100" s="70"/>
      <c r="AE100" s="70"/>
      <c r="AF100" s="70"/>
      <c r="AG100" s="70"/>
      <c r="AH100" s="3"/>
      <c r="AI100" s="70"/>
      <c r="AJ100" s="70"/>
      <c r="AK100" s="70"/>
      <c r="AL100" s="70"/>
      <c r="AM100" s="71"/>
    </row>
    <row r="101" spans="1:39" ht="15" customHeight="1" x14ac:dyDescent="0.2">
      <c r="A101" s="330" t="s">
        <v>64</v>
      </c>
      <c r="B101" s="331"/>
      <c r="C101" s="331"/>
      <c r="D101" s="331"/>
      <c r="E101" s="331"/>
      <c r="F101" s="331"/>
      <c r="G101" s="331"/>
      <c r="H101" s="331"/>
      <c r="I101" s="331"/>
      <c r="J101" s="331"/>
      <c r="K101" s="331"/>
      <c r="L101" s="331"/>
      <c r="M101" s="331"/>
      <c r="N101" s="331"/>
      <c r="O101" s="331"/>
      <c r="P101" s="331"/>
      <c r="Q101" s="331"/>
      <c r="R101" s="331"/>
      <c r="S101" s="331"/>
      <c r="T101" s="331"/>
      <c r="U101" s="331"/>
      <c r="V101" s="331"/>
      <c r="W101" s="331"/>
      <c r="X101" s="331"/>
      <c r="Y101" s="332"/>
      <c r="Z101" s="60"/>
      <c r="AA101" s="348"/>
      <c r="AB101" s="348"/>
      <c r="AC101" s="1"/>
      <c r="AD101" s="1"/>
      <c r="AE101" s="348"/>
      <c r="AF101" s="348"/>
      <c r="AG101" s="1"/>
      <c r="AH101" s="1"/>
      <c r="AI101" s="1"/>
      <c r="AJ101" s="348"/>
      <c r="AK101" s="348"/>
      <c r="AL101" s="1"/>
      <c r="AM101" s="12"/>
    </row>
    <row r="102" spans="1:39" ht="4.5" customHeight="1" x14ac:dyDescent="0.2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  <c r="AA102" s="3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2"/>
    </row>
    <row r="103" spans="1:39" ht="15" customHeight="1" x14ac:dyDescent="0.2">
      <c r="A103" s="330" t="s">
        <v>65</v>
      </c>
      <c r="B103" s="331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2"/>
      <c r="Z103" s="60"/>
      <c r="AA103" s="348"/>
      <c r="AB103" s="348"/>
      <c r="AC103" s="1"/>
      <c r="AD103" s="1"/>
      <c r="AE103" s="348"/>
      <c r="AF103" s="348"/>
      <c r="AG103" s="1"/>
      <c r="AH103" s="1"/>
      <c r="AI103" s="1"/>
      <c r="AJ103" s="348"/>
      <c r="AK103" s="348"/>
      <c r="AL103" s="1"/>
      <c r="AM103" s="12"/>
    </row>
    <row r="104" spans="1:39" ht="4.5" customHeight="1" x14ac:dyDescent="0.2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6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2"/>
    </row>
    <row r="105" spans="1:39" ht="15" customHeight="1" x14ac:dyDescent="0.2">
      <c r="A105" s="346" t="s">
        <v>66</v>
      </c>
      <c r="B105" s="331"/>
      <c r="C105" s="331"/>
      <c r="D105" s="331"/>
      <c r="E105" s="331"/>
      <c r="F105" s="331"/>
      <c r="G105" s="331"/>
      <c r="H105" s="331"/>
      <c r="I105" s="331"/>
      <c r="J105" s="331"/>
      <c r="K105" s="331"/>
      <c r="L105" s="331"/>
      <c r="M105" s="331"/>
      <c r="N105" s="331"/>
      <c r="O105" s="331"/>
      <c r="P105" s="331"/>
      <c r="Q105" s="331"/>
      <c r="R105" s="331"/>
      <c r="S105" s="331"/>
      <c r="T105" s="331"/>
      <c r="U105" s="331"/>
      <c r="V105" s="331"/>
      <c r="W105" s="331"/>
      <c r="X105" s="331"/>
      <c r="Y105" s="332"/>
      <c r="Z105" s="60"/>
      <c r="AA105" s="348"/>
      <c r="AB105" s="348"/>
      <c r="AC105" s="1"/>
      <c r="AD105" s="1"/>
      <c r="AE105" s="348"/>
      <c r="AF105" s="348"/>
      <c r="AG105" s="1"/>
      <c r="AH105" s="1"/>
      <c r="AI105" s="1"/>
      <c r="AJ105" s="348"/>
      <c r="AK105" s="348"/>
      <c r="AL105" s="1"/>
      <c r="AM105" s="12"/>
    </row>
    <row r="106" spans="1:39" ht="4.5" customHeight="1" x14ac:dyDescent="0.2">
      <c r="A106" s="72"/>
      <c r="B106" s="73"/>
      <c r="C106" s="73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6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2"/>
    </row>
    <row r="107" spans="1:39" ht="15" customHeight="1" x14ac:dyDescent="0.2">
      <c r="A107" s="330" t="s">
        <v>67</v>
      </c>
      <c r="B107" s="331"/>
      <c r="C107" s="331"/>
      <c r="D107" s="331"/>
      <c r="E107" s="331"/>
      <c r="F107" s="331"/>
      <c r="G107" s="331"/>
      <c r="H107" s="331"/>
      <c r="I107" s="331"/>
      <c r="J107" s="331"/>
      <c r="K107" s="331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331"/>
      <c r="X107" s="331"/>
      <c r="Y107" s="332"/>
      <c r="Z107" s="60"/>
      <c r="AA107" s="348"/>
      <c r="AB107" s="348"/>
      <c r="AC107" s="1"/>
      <c r="AD107" s="1"/>
      <c r="AE107" s="348"/>
      <c r="AF107" s="348"/>
      <c r="AG107" s="1"/>
      <c r="AH107" s="1"/>
      <c r="AI107" s="1"/>
      <c r="AJ107" s="348"/>
      <c r="AK107" s="348"/>
      <c r="AL107" s="1"/>
      <c r="AM107" s="12"/>
    </row>
    <row r="108" spans="1:39" s="3" customFormat="1" ht="4.5" customHeight="1" x14ac:dyDescent="0.2">
      <c r="A108" s="74"/>
      <c r="Z108" s="60"/>
      <c r="AA108" s="50"/>
      <c r="AB108" s="50"/>
      <c r="AC108" s="1"/>
      <c r="AD108" s="1"/>
      <c r="AE108" s="50"/>
      <c r="AF108" s="50"/>
      <c r="AG108" s="1"/>
      <c r="AH108" s="1"/>
      <c r="AI108" s="1"/>
      <c r="AJ108" s="50"/>
      <c r="AK108" s="50"/>
      <c r="AL108" s="1"/>
      <c r="AM108" s="12"/>
    </row>
    <row r="109" spans="1:39" s="3" customFormat="1" ht="15" customHeight="1" x14ac:dyDescent="0.2">
      <c r="A109" s="305" t="s">
        <v>62</v>
      </c>
      <c r="B109" s="306"/>
      <c r="C109" s="306"/>
      <c r="D109" s="306"/>
      <c r="E109" s="306"/>
      <c r="F109" s="306"/>
      <c r="G109" s="306"/>
      <c r="H109" s="308"/>
      <c r="I109" s="309"/>
      <c r="J109" s="309"/>
      <c r="K109" s="309"/>
      <c r="L109" s="309"/>
      <c r="M109" s="309"/>
      <c r="N109" s="309"/>
      <c r="O109" s="309"/>
      <c r="P109" s="309"/>
      <c r="Q109" s="309"/>
      <c r="R109" s="309"/>
      <c r="S109" s="309"/>
      <c r="T109" s="309"/>
      <c r="U109" s="309"/>
      <c r="V109" s="309"/>
      <c r="W109" s="309"/>
      <c r="X109" s="309"/>
      <c r="Y109" s="310"/>
      <c r="Z109" s="75"/>
      <c r="AA109" s="49"/>
      <c r="AB109" s="49"/>
      <c r="AC109" s="13"/>
      <c r="AD109" s="13"/>
      <c r="AE109" s="49"/>
      <c r="AF109" s="49"/>
      <c r="AG109" s="13"/>
      <c r="AH109" s="13"/>
      <c r="AI109" s="13"/>
      <c r="AJ109" s="49"/>
      <c r="AK109" s="49"/>
      <c r="AL109" s="13"/>
      <c r="AM109" s="66"/>
    </row>
    <row r="110" spans="1:39" s="3" customFormat="1" ht="4.5" customHeight="1" x14ac:dyDescent="0.2">
      <c r="Z110" s="60"/>
      <c r="AA110" s="50"/>
      <c r="AB110" s="50"/>
      <c r="AC110" s="1"/>
      <c r="AD110" s="1"/>
      <c r="AE110" s="50"/>
      <c r="AF110" s="50"/>
      <c r="AG110" s="1"/>
      <c r="AH110" s="1"/>
      <c r="AI110" s="1"/>
      <c r="AJ110" s="50"/>
      <c r="AK110" s="50"/>
      <c r="AL110" s="1"/>
      <c r="AM110" s="1"/>
    </row>
    <row r="111" spans="1:39" ht="24.75" customHeight="1" x14ac:dyDescent="0.2">
      <c r="A111" s="340" t="s">
        <v>68</v>
      </c>
      <c r="B111" s="341"/>
      <c r="C111" s="341"/>
      <c r="D111" s="341"/>
      <c r="E111" s="341"/>
      <c r="F111" s="341"/>
      <c r="G111" s="341"/>
      <c r="H111" s="341"/>
      <c r="I111" s="341"/>
      <c r="J111" s="341"/>
      <c r="K111" s="341"/>
      <c r="L111" s="341"/>
      <c r="M111" s="341"/>
      <c r="N111" s="341"/>
      <c r="O111" s="341"/>
      <c r="P111" s="341"/>
      <c r="Q111" s="341"/>
      <c r="R111" s="341"/>
      <c r="S111" s="341"/>
      <c r="T111" s="341"/>
      <c r="U111" s="341"/>
      <c r="V111" s="341"/>
      <c r="W111" s="341"/>
      <c r="X111" s="341"/>
      <c r="Y111" s="342"/>
      <c r="Z111" s="76"/>
      <c r="AA111" s="343"/>
      <c r="AB111" s="343"/>
      <c r="AC111" s="344" t="s">
        <v>69</v>
      </c>
      <c r="AD111" s="345"/>
      <c r="AE111" s="345"/>
      <c r="AF111" s="345"/>
      <c r="AG111" s="345"/>
      <c r="AH111" s="345"/>
      <c r="AI111" s="345"/>
      <c r="AJ111" s="345"/>
      <c r="AK111" s="345"/>
      <c r="AL111" s="345"/>
      <c r="AM111" s="53"/>
    </row>
    <row r="112" spans="1:39" ht="6" customHeight="1" x14ac:dyDescent="0.2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2"/>
    </row>
    <row r="113" spans="1:39" ht="15" customHeight="1" x14ac:dyDescent="0.2">
      <c r="A113" s="346" t="s">
        <v>70</v>
      </c>
      <c r="B113" s="331"/>
      <c r="C113" s="331"/>
      <c r="D113" s="331"/>
      <c r="E113" s="331"/>
      <c r="F113" s="331"/>
      <c r="G113" s="331"/>
      <c r="H113" s="331"/>
      <c r="I113" s="331"/>
      <c r="J113" s="331"/>
      <c r="K113" s="331"/>
      <c r="L113" s="331"/>
      <c r="M113" s="331"/>
      <c r="N113" s="331"/>
      <c r="O113" s="331"/>
      <c r="P113" s="331"/>
      <c r="Q113" s="331"/>
      <c r="R113" s="331"/>
      <c r="S113" s="331"/>
      <c r="T113" s="331"/>
      <c r="U113" s="331"/>
      <c r="V113" s="331"/>
      <c r="W113" s="331"/>
      <c r="X113" s="331"/>
      <c r="Y113" s="331"/>
      <c r="Z113" s="331"/>
      <c r="AA113" s="331"/>
      <c r="AB113" s="331"/>
      <c r="AC113" s="331"/>
      <c r="AD113" s="331"/>
      <c r="AE113" s="331"/>
      <c r="AF113" s="331"/>
      <c r="AG113" s="331"/>
      <c r="AH113" s="331"/>
      <c r="AI113" s="331"/>
      <c r="AJ113" s="331"/>
      <c r="AK113" s="331"/>
      <c r="AL113" s="331"/>
      <c r="AM113" s="347"/>
    </row>
    <row r="114" spans="1:39" ht="7.5" customHeight="1" x14ac:dyDescent="0.2">
      <c r="A114" s="318" t="s">
        <v>71</v>
      </c>
      <c r="B114" s="319"/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20"/>
      <c r="Z114" s="77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2"/>
    </row>
    <row r="115" spans="1:39" ht="7.5" customHeight="1" x14ac:dyDescent="0.2">
      <c r="A115" s="318"/>
      <c r="B115" s="319"/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20"/>
      <c r="Z115" s="77"/>
      <c r="AA115" s="324" t="s">
        <v>72</v>
      </c>
      <c r="AB115" s="325"/>
      <c r="AC115" s="325"/>
      <c r="AD115" s="325"/>
      <c r="AE115" s="325"/>
      <c r="AF115" s="325"/>
      <c r="AG115" s="325"/>
      <c r="AH115" s="325"/>
      <c r="AI115" s="325"/>
      <c r="AJ115" s="325"/>
      <c r="AK115" s="325"/>
      <c r="AL115" s="326"/>
      <c r="AM115" s="12"/>
    </row>
    <row r="116" spans="1:39" ht="7.5" customHeight="1" x14ac:dyDescent="0.2">
      <c r="A116" s="321"/>
      <c r="B116" s="322"/>
      <c r="C116" s="322"/>
      <c r="D116" s="322"/>
      <c r="E116" s="322"/>
      <c r="F116" s="322"/>
      <c r="G116" s="322"/>
      <c r="H116" s="322"/>
      <c r="I116" s="322"/>
      <c r="J116" s="322"/>
      <c r="K116" s="322"/>
      <c r="L116" s="322"/>
      <c r="M116" s="322"/>
      <c r="N116" s="322"/>
      <c r="O116" s="322"/>
      <c r="P116" s="322"/>
      <c r="Q116" s="322"/>
      <c r="R116" s="322"/>
      <c r="S116" s="322"/>
      <c r="T116" s="322"/>
      <c r="U116" s="322"/>
      <c r="V116" s="322"/>
      <c r="W116" s="322"/>
      <c r="X116" s="322"/>
      <c r="Y116" s="323"/>
      <c r="Z116" s="77"/>
      <c r="AA116" s="327"/>
      <c r="AB116" s="328"/>
      <c r="AC116" s="328"/>
      <c r="AD116" s="328"/>
      <c r="AE116" s="328"/>
      <c r="AF116" s="328"/>
      <c r="AG116" s="328"/>
      <c r="AH116" s="328"/>
      <c r="AI116" s="328"/>
      <c r="AJ116" s="328"/>
      <c r="AK116" s="328"/>
      <c r="AL116" s="329"/>
      <c r="AM116" s="12"/>
    </row>
    <row r="117" spans="1:39" ht="4.5" customHeight="1" x14ac:dyDescent="0.2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2"/>
    </row>
    <row r="118" spans="1:39" ht="15" customHeight="1" x14ac:dyDescent="0.2">
      <c r="A118" s="330" t="s">
        <v>73</v>
      </c>
      <c r="B118" s="331"/>
      <c r="C118" s="331"/>
      <c r="D118" s="331"/>
      <c r="E118" s="331"/>
      <c r="F118" s="331"/>
      <c r="G118" s="332"/>
      <c r="H118" s="333"/>
      <c r="I118" s="334"/>
      <c r="J118" s="334"/>
      <c r="K118" s="334"/>
      <c r="L118" s="334"/>
      <c r="M118" s="334"/>
      <c r="N118" s="334"/>
      <c r="O118" s="334"/>
      <c r="P118" s="334"/>
      <c r="Q118" s="334"/>
      <c r="R118" s="334"/>
      <c r="S118" s="334"/>
      <c r="T118" s="334"/>
      <c r="U118" s="334"/>
      <c r="V118" s="334"/>
      <c r="W118" s="334"/>
      <c r="X118" s="334"/>
      <c r="Y118" s="335"/>
      <c r="Z118" s="1"/>
      <c r="AA118" s="1"/>
      <c r="AB118" s="1"/>
      <c r="AC118" s="336"/>
      <c r="AD118" s="337"/>
      <c r="AE118" s="337"/>
      <c r="AF118" s="337"/>
      <c r="AG118" s="337"/>
      <c r="AH118" s="337"/>
      <c r="AI118" s="337"/>
      <c r="AJ118" s="338"/>
      <c r="AK118" s="42" t="s">
        <v>47</v>
      </c>
      <c r="AL118" s="1"/>
      <c r="AM118" s="12"/>
    </row>
    <row r="119" spans="1:39" ht="4.5" customHeight="1" x14ac:dyDescent="0.2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78"/>
      <c r="AE119" s="1"/>
      <c r="AF119" s="1"/>
      <c r="AG119" s="1"/>
      <c r="AH119" s="1"/>
      <c r="AI119" s="1"/>
      <c r="AJ119" s="1"/>
      <c r="AK119" s="1"/>
      <c r="AL119" s="1"/>
      <c r="AM119" s="12"/>
    </row>
    <row r="120" spans="1:39" ht="15" customHeight="1" x14ac:dyDescent="0.2">
      <c r="A120" s="330" t="s">
        <v>74</v>
      </c>
      <c r="B120" s="331"/>
      <c r="C120" s="331"/>
      <c r="D120" s="331"/>
      <c r="E120" s="331"/>
      <c r="F120" s="331"/>
      <c r="G120" s="332"/>
      <c r="H120" s="333"/>
      <c r="I120" s="334"/>
      <c r="J120" s="334"/>
      <c r="K120" s="334"/>
      <c r="L120" s="334"/>
      <c r="M120" s="334"/>
      <c r="N120" s="334"/>
      <c r="O120" s="334"/>
      <c r="P120" s="334"/>
      <c r="Q120" s="334"/>
      <c r="R120" s="334"/>
      <c r="S120" s="334"/>
      <c r="T120" s="334"/>
      <c r="U120" s="334"/>
      <c r="V120" s="334"/>
      <c r="W120" s="334"/>
      <c r="X120" s="334"/>
      <c r="Y120" s="335"/>
      <c r="Z120" s="1"/>
      <c r="AA120" s="1"/>
      <c r="AB120" s="1"/>
      <c r="AC120" s="336"/>
      <c r="AD120" s="339"/>
      <c r="AE120" s="337"/>
      <c r="AF120" s="337"/>
      <c r="AG120" s="337"/>
      <c r="AH120" s="337"/>
      <c r="AI120" s="337"/>
      <c r="AJ120" s="338"/>
      <c r="AK120" s="42" t="s">
        <v>47</v>
      </c>
      <c r="AL120" s="1"/>
      <c r="AM120" s="12"/>
    </row>
    <row r="121" spans="1:39" ht="4.5" customHeight="1" x14ac:dyDescent="0.2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2"/>
    </row>
    <row r="122" spans="1:39" ht="15" customHeight="1" x14ac:dyDescent="0.2">
      <c r="A122" s="305" t="s">
        <v>75</v>
      </c>
      <c r="B122" s="306"/>
      <c r="C122" s="306"/>
      <c r="D122" s="306"/>
      <c r="E122" s="306"/>
      <c r="F122" s="306"/>
      <c r="G122" s="307"/>
      <c r="H122" s="308"/>
      <c r="I122" s="309"/>
      <c r="J122" s="309"/>
      <c r="K122" s="309"/>
      <c r="L122" s="309"/>
      <c r="M122" s="309"/>
      <c r="N122" s="309"/>
      <c r="O122" s="309"/>
      <c r="P122" s="309"/>
      <c r="Q122" s="309"/>
      <c r="R122" s="309"/>
      <c r="S122" s="309"/>
      <c r="T122" s="309"/>
      <c r="U122" s="309"/>
      <c r="V122" s="309"/>
      <c r="W122" s="309"/>
      <c r="X122" s="309"/>
      <c r="Y122" s="310"/>
      <c r="Z122" s="13"/>
      <c r="AA122" s="13"/>
      <c r="AB122" s="13"/>
      <c r="AC122" s="311"/>
      <c r="AD122" s="312"/>
      <c r="AE122" s="312"/>
      <c r="AF122" s="312"/>
      <c r="AG122" s="312"/>
      <c r="AH122" s="312"/>
      <c r="AI122" s="312"/>
      <c r="AJ122" s="313"/>
      <c r="AK122" s="79" t="s">
        <v>47</v>
      </c>
      <c r="AL122" s="13"/>
      <c r="AM122" s="66"/>
    </row>
    <row r="123" spans="1:39" ht="4.5" customHeight="1" x14ac:dyDescent="0.2">
      <c r="A123" s="1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5" customHeight="1" x14ac:dyDescent="0.2">
      <c r="A124" s="297" t="s">
        <v>76</v>
      </c>
      <c r="B124" s="314"/>
      <c r="C124" s="314"/>
      <c r="D124" s="314"/>
      <c r="E124" s="314"/>
      <c r="F124" s="314"/>
      <c r="G124" s="314"/>
      <c r="H124" s="314"/>
      <c r="I124" s="314"/>
      <c r="J124" s="314"/>
      <c r="K124" s="314"/>
      <c r="L124" s="314"/>
      <c r="M124" s="314"/>
      <c r="N124" s="314"/>
      <c r="O124" s="314"/>
      <c r="P124" s="314"/>
      <c r="Q124" s="314"/>
      <c r="R124" s="314"/>
      <c r="S124" s="314"/>
      <c r="T124" s="314"/>
      <c r="U124" s="314"/>
      <c r="V124" s="314"/>
      <c r="W124" s="314"/>
      <c r="X124" s="314"/>
      <c r="Y124" s="314"/>
      <c r="Z124" s="314"/>
      <c r="AA124" s="314"/>
      <c r="AB124" s="314"/>
      <c r="AC124" s="314"/>
      <c r="AD124" s="314"/>
      <c r="AE124" s="314"/>
      <c r="AF124" s="314"/>
      <c r="AG124" s="314"/>
      <c r="AH124" s="314"/>
      <c r="AI124" s="314"/>
      <c r="AJ124" s="314"/>
      <c r="AK124" s="314"/>
      <c r="AL124" s="314"/>
      <c r="AM124" s="315"/>
    </row>
    <row r="125" spans="1:39" ht="15" customHeight="1" x14ac:dyDescent="0.2">
      <c r="A125" s="11"/>
      <c r="B125" s="293" t="s">
        <v>77</v>
      </c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  <c r="X125" s="293"/>
      <c r="Y125" s="293"/>
      <c r="Z125" s="293"/>
      <c r="AA125" s="293"/>
      <c r="AB125" s="293"/>
      <c r="AC125" s="293"/>
      <c r="AD125" s="293"/>
      <c r="AE125" s="293"/>
      <c r="AF125" s="293"/>
      <c r="AG125" s="293"/>
      <c r="AH125" s="293"/>
      <c r="AI125" s="293"/>
      <c r="AJ125" s="293"/>
      <c r="AK125" s="293"/>
      <c r="AL125" s="293"/>
      <c r="AM125" s="294"/>
    </row>
    <row r="126" spans="1:39" ht="26.25" customHeight="1" x14ac:dyDescent="0.2">
      <c r="A126" s="11"/>
      <c r="B126" s="293" t="s">
        <v>78</v>
      </c>
      <c r="C126" s="316"/>
      <c r="D126" s="316"/>
      <c r="E126" s="316"/>
      <c r="F126" s="316"/>
      <c r="G126" s="316"/>
      <c r="H126" s="316"/>
      <c r="I126" s="316"/>
      <c r="J126" s="316"/>
      <c r="K126" s="316"/>
      <c r="L126" s="316"/>
      <c r="M126" s="316"/>
      <c r="N126" s="316"/>
      <c r="O126" s="316"/>
      <c r="P126" s="316"/>
      <c r="Q126" s="316"/>
      <c r="R126" s="316"/>
      <c r="S126" s="316"/>
      <c r="T126" s="316"/>
      <c r="U126" s="316"/>
      <c r="V126" s="316"/>
      <c r="W126" s="316"/>
      <c r="X126" s="316"/>
      <c r="Y126" s="316"/>
      <c r="Z126" s="316"/>
      <c r="AA126" s="316"/>
      <c r="AB126" s="316"/>
      <c r="AC126" s="316"/>
      <c r="AD126" s="316"/>
      <c r="AE126" s="316"/>
      <c r="AF126" s="316"/>
      <c r="AG126" s="316"/>
      <c r="AH126" s="316"/>
      <c r="AI126" s="316"/>
      <c r="AJ126" s="316"/>
      <c r="AK126" s="316"/>
      <c r="AL126" s="316"/>
      <c r="AM126" s="317"/>
    </row>
    <row r="127" spans="1:39" ht="27" customHeight="1" x14ac:dyDescent="0.2">
      <c r="A127" s="11"/>
      <c r="B127" s="290" t="s">
        <v>79</v>
      </c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  <c r="AA127" s="291"/>
      <c r="AB127" s="291"/>
      <c r="AC127" s="291"/>
      <c r="AD127" s="291"/>
      <c r="AE127" s="291"/>
      <c r="AF127" s="291"/>
      <c r="AG127" s="291"/>
      <c r="AH127" s="291"/>
      <c r="AI127" s="291"/>
      <c r="AJ127" s="291"/>
      <c r="AK127" s="291"/>
      <c r="AL127" s="291"/>
      <c r="AM127" s="292"/>
    </row>
    <row r="128" spans="1:39" ht="15" customHeight="1" x14ac:dyDescent="0.2">
      <c r="A128" s="11"/>
      <c r="B128" s="293" t="s">
        <v>80</v>
      </c>
      <c r="C128" s="293"/>
      <c r="D128" s="293"/>
      <c r="E128" s="293"/>
      <c r="F128" s="293"/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  <c r="X128" s="293"/>
      <c r="Y128" s="293"/>
      <c r="Z128" s="293"/>
      <c r="AA128" s="293"/>
      <c r="AB128" s="293"/>
      <c r="AC128" s="293"/>
      <c r="AD128" s="293"/>
      <c r="AE128" s="293"/>
      <c r="AF128" s="293"/>
      <c r="AG128" s="293"/>
      <c r="AH128" s="293"/>
      <c r="AI128" s="293"/>
      <c r="AJ128" s="293"/>
      <c r="AK128" s="293"/>
      <c r="AL128" s="293"/>
      <c r="AM128" s="294"/>
    </row>
    <row r="129" spans="1:39" ht="24.75" customHeight="1" x14ac:dyDescent="0.2">
      <c r="A129" s="80"/>
      <c r="B129" s="293" t="s">
        <v>81</v>
      </c>
      <c r="C129" s="295"/>
      <c r="D129" s="295"/>
      <c r="E129" s="295"/>
      <c r="F129" s="295"/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  <c r="X129" s="295"/>
      <c r="Y129" s="295"/>
      <c r="Z129" s="295"/>
      <c r="AA129" s="295"/>
      <c r="AB129" s="295"/>
      <c r="AC129" s="295"/>
      <c r="AD129" s="295"/>
      <c r="AE129" s="295"/>
      <c r="AF129" s="295"/>
      <c r="AG129" s="295"/>
      <c r="AH129" s="295"/>
      <c r="AI129" s="295"/>
      <c r="AJ129" s="295"/>
      <c r="AK129" s="295"/>
      <c r="AL129" s="295"/>
      <c r="AM129" s="296"/>
    </row>
    <row r="130" spans="1:39" ht="15" customHeight="1" x14ac:dyDescent="0.2">
      <c r="A130" s="81"/>
      <c r="B130" s="293" t="s">
        <v>82</v>
      </c>
      <c r="C130" s="295"/>
      <c r="D130" s="295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  <c r="X130" s="295"/>
      <c r="Y130" s="295"/>
      <c r="Z130" s="295"/>
      <c r="AA130" s="295"/>
      <c r="AB130" s="295"/>
      <c r="AC130" s="295"/>
      <c r="AD130" s="295"/>
      <c r="AE130" s="295"/>
      <c r="AF130" s="295"/>
      <c r="AG130" s="295"/>
      <c r="AH130" s="295"/>
      <c r="AI130" s="295"/>
      <c r="AJ130" s="295"/>
      <c r="AK130" s="295"/>
      <c r="AL130" s="295"/>
      <c r="AM130" s="296"/>
    </row>
    <row r="131" spans="1:39" ht="15" customHeight="1" x14ac:dyDescent="0.2">
      <c r="A131" s="297" t="s">
        <v>83</v>
      </c>
      <c r="B131" s="298"/>
      <c r="C131" s="298"/>
      <c r="D131" s="298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298"/>
      <c r="V131" s="298"/>
      <c r="W131" s="298"/>
      <c r="X131" s="298"/>
      <c r="Y131" s="298"/>
      <c r="Z131" s="298"/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9"/>
    </row>
    <row r="132" spans="1:39" ht="3.75" customHeight="1" x14ac:dyDescent="0.2">
      <c r="A132" s="81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  <c r="AK132" s="82"/>
      <c r="AL132" s="82"/>
      <c r="AM132" s="83"/>
    </row>
    <row r="133" spans="1:39" ht="27" customHeight="1" x14ac:dyDescent="0.2">
      <c r="A133" s="300"/>
      <c r="B133" s="301"/>
      <c r="C133" s="301"/>
      <c r="D133" s="301"/>
      <c r="E133" s="301"/>
      <c r="F133" s="301"/>
      <c r="G133" s="302"/>
      <c r="H133" s="84"/>
      <c r="I133" s="303"/>
      <c r="J133" s="301"/>
      <c r="K133" s="301"/>
      <c r="L133" s="301"/>
      <c r="M133" s="301"/>
      <c r="N133" s="301"/>
      <c r="O133" s="301"/>
      <c r="P133" s="301"/>
      <c r="Q133" s="301"/>
      <c r="R133" s="301"/>
      <c r="S133" s="301"/>
      <c r="T133" s="301"/>
      <c r="U133" s="301"/>
      <c r="V133" s="301"/>
      <c r="W133" s="302"/>
      <c r="X133" s="85"/>
      <c r="Y133" s="303"/>
      <c r="Z133" s="301"/>
      <c r="AA133" s="301"/>
      <c r="AB133" s="301"/>
      <c r="AC133" s="301"/>
      <c r="AD133" s="301"/>
      <c r="AE133" s="301"/>
      <c r="AF133" s="301"/>
      <c r="AG133" s="301"/>
      <c r="AH133" s="301"/>
      <c r="AI133" s="301"/>
      <c r="AJ133" s="301"/>
      <c r="AK133" s="301"/>
      <c r="AL133" s="301"/>
      <c r="AM133" s="304"/>
    </row>
    <row r="134" spans="1:39" ht="7.5" customHeight="1" x14ac:dyDescent="0.2">
      <c r="A134" s="285" t="s">
        <v>84</v>
      </c>
      <c r="B134" s="286"/>
      <c r="C134" s="286"/>
      <c r="D134" s="286"/>
      <c r="E134" s="286"/>
      <c r="F134" s="286"/>
      <c r="G134" s="287"/>
      <c r="H134" s="25"/>
      <c r="I134" s="288" t="s">
        <v>85</v>
      </c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7"/>
      <c r="X134" s="86"/>
      <c r="Y134" s="288" t="s">
        <v>86</v>
      </c>
      <c r="Z134" s="286"/>
      <c r="AA134" s="286"/>
      <c r="AB134" s="286"/>
      <c r="AC134" s="286"/>
      <c r="AD134" s="286"/>
      <c r="AE134" s="286"/>
      <c r="AF134" s="286"/>
      <c r="AG134" s="286"/>
      <c r="AH134" s="286"/>
      <c r="AI134" s="286"/>
      <c r="AJ134" s="286"/>
      <c r="AK134" s="286"/>
      <c r="AL134" s="286"/>
      <c r="AM134" s="289"/>
    </row>
    <row r="135" spans="1:39" ht="7.5" customHeight="1" x14ac:dyDescent="0.2">
      <c r="A135" s="87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88" t="s">
        <v>87</v>
      </c>
    </row>
    <row r="136" spans="1:39" ht="7.5" customHeight="1" x14ac:dyDescent="0.2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</row>
    <row r="137" spans="1:39" ht="12.75" customHeight="1" x14ac:dyDescent="0.2">
      <c r="A137" s="90"/>
    </row>
    <row r="138" spans="1:39" ht="12.75" hidden="1" customHeight="1" x14ac:dyDescent="0.2"/>
    <row r="139" spans="1:39" ht="12.75" hidden="1" customHeight="1" x14ac:dyDescent="0.2">
      <c r="A139" s="91" t="s">
        <v>88</v>
      </c>
      <c r="AM139" s="1"/>
    </row>
    <row r="140" spans="1:39" ht="12.75" hidden="1" customHeight="1" x14ac:dyDescent="0.2">
      <c r="A140" s="92" t="s">
        <v>17</v>
      </c>
      <c r="AM140" s="1"/>
    </row>
    <row r="141" spans="1:39" ht="12.75" hidden="1" customHeight="1" x14ac:dyDescent="0.2">
      <c r="A141" s="92" t="s">
        <v>89</v>
      </c>
      <c r="AM141" s="1"/>
    </row>
    <row r="142" spans="1:39" ht="12.75" hidden="1" customHeight="1" x14ac:dyDescent="0.2">
      <c r="A142" s="92" t="s">
        <v>90</v>
      </c>
      <c r="AM142" s="1"/>
    </row>
    <row r="143" spans="1:39" ht="12.75" hidden="1" customHeight="1" x14ac:dyDescent="0.2">
      <c r="A143" s="92" t="s">
        <v>91</v>
      </c>
      <c r="AM143" s="1"/>
    </row>
    <row r="144" spans="1:39" ht="12.75" hidden="1" customHeight="1" x14ac:dyDescent="0.2">
      <c r="A144" s="92" t="s">
        <v>92</v>
      </c>
      <c r="AM144" s="1"/>
    </row>
    <row r="145" spans="1:39" ht="12.75" hidden="1" customHeight="1" x14ac:dyDescent="0.2">
      <c r="A145" s="92" t="s">
        <v>93</v>
      </c>
      <c r="AM145" s="1"/>
    </row>
    <row r="146" spans="1:39" ht="12.75" hidden="1" customHeight="1" x14ac:dyDescent="0.2">
      <c r="A146" s="92" t="s">
        <v>94</v>
      </c>
      <c r="AM146" s="1"/>
    </row>
    <row r="147" spans="1:39" ht="12.75" hidden="1" customHeight="1" x14ac:dyDescent="0.2">
      <c r="A147" s="92" t="s">
        <v>95</v>
      </c>
      <c r="AM147" s="1"/>
    </row>
    <row r="148" spans="1:39" ht="12.75" hidden="1" customHeight="1" x14ac:dyDescent="0.2">
      <c r="A148" s="92" t="s">
        <v>91</v>
      </c>
      <c r="AM148" s="1"/>
    </row>
    <row r="149" spans="1:39" ht="12.75" hidden="1" customHeight="1" x14ac:dyDescent="0.2">
      <c r="A149" s="92" t="s">
        <v>96</v>
      </c>
      <c r="AM149" s="1"/>
    </row>
    <row r="150" spans="1:39" ht="12.75" hidden="1" customHeight="1" x14ac:dyDescent="0.2">
      <c r="A150" s="92" t="s">
        <v>91</v>
      </c>
      <c r="AM150" s="1"/>
    </row>
    <row r="151" spans="1:39" ht="12.75" hidden="1" customHeight="1" x14ac:dyDescent="0.2">
      <c r="A151" s="92" t="s">
        <v>97</v>
      </c>
      <c r="AM151" s="1"/>
    </row>
    <row r="152" spans="1:39" ht="12.75" hidden="1" customHeight="1" x14ac:dyDescent="0.2">
      <c r="A152" s="92" t="s">
        <v>98</v>
      </c>
      <c r="AM152" s="1"/>
    </row>
    <row r="153" spans="1:39" ht="12.75" hidden="1" customHeight="1" x14ac:dyDescent="0.2">
      <c r="A153" s="92" t="s">
        <v>99</v>
      </c>
      <c r="AM153" s="1"/>
    </row>
    <row r="154" spans="1:39" ht="12.75" hidden="1" customHeight="1" x14ac:dyDescent="0.2">
      <c r="A154" s="92" t="s">
        <v>100</v>
      </c>
      <c r="AM154" s="1"/>
    </row>
    <row r="155" spans="1:39" ht="12.75" hidden="1" customHeight="1" x14ac:dyDescent="0.2">
      <c r="A155" s="92" t="s">
        <v>101</v>
      </c>
      <c r="AM155" s="1"/>
    </row>
    <row r="156" spans="1:39" ht="12.75" hidden="1" customHeight="1" x14ac:dyDescent="0.2">
      <c r="A156" s="92" t="s">
        <v>102</v>
      </c>
      <c r="AM156" s="1"/>
    </row>
    <row r="157" spans="1:39" ht="12.75" hidden="1" customHeight="1" x14ac:dyDescent="0.2">
      <c r="A157" s="92" t="s">
        <v>103</v>
      </c>
      <c r="AM157" s="1"/>
    </row>
    <row r="158" spans="1:39" ht="12.75" hidden="1" customHeight="1" x14ac:dyDescent="0.2">
      <c r="A158" s="92" t="s">
        <v>104</v>
      </c>
      <c r="AM158" s="1"/>
    </row>
    <row r="159" spans="1:39" ht="12.75" hidden="1" customHeight="1" x14ac:dyDescent="0.2">
      <c r="A159" s="92" t="s">
        <v>91</v>
      </c>
      <c r="AM159" s="1"/>
    </row>
    <row r="160" spans="1:39" ht="12.75" hidden="1" customHeight="1" x14ac:dyDescent="0.2">
      <c r="A160" s="92" t="s">
        <v>105</v>
      </c>
      <c r="AM160" s="1"/>
    </row>
    <row r="161" spans="1:39" ht="12.75" hidden="1" customHeight="1" x14ac:dyDescent="0.2">
      <c r="A161" s="92" t="s">
        <v>106</v>
      </c>
      <c r="AM161" s="1"/>
    </row>
    <row r="162" spans="1:39" ht="12.75" hidden="1" customHeight="1" x14ac:dyDescent="0.2">
      <c r="A162" s="92" t="s">
        <v>107</v>
      </c>
      <c r="AM162" s="1"/>
    </row>
    <row r="163" spans="1:39" ht="12.75" hidden="1" customHeight="1" x14ac:dyDescent="0.2">
      <c r="A163" s="92" t="s">
        <v>108</v>
      </c>
      <c r="AM163" s="1"/>
    </row>
    <row r="164" spans="1:39" ht="12.75" hidden="1" customHeight="1" x14ac:dyDescent="0.2">
      <c r="A164" s="92" t="s">
        <v>109</v>
      </c>
      <c r="AM164" s="1"/>
    </row>
    <row r="165" spans="1:39" ht="12.75" hidden="1" customHeight="1" x14ac:dyDescent="0.2">
      <c r="A165" s="92" t="s">
        <v>110</v>
      </c>
      <c r="AM165" s="1"/>
    </row>
    <row r="166" spans="1:39" ht="12.75" hidden="1" customHeight="1" x14ac:dyDescent="0.2">
      <c r="A166" s="92" t="s">
        <v>91</v>
      </c>
      <c r="AM166" s="1"/>
    </row>
    <row r="167" spans="1:39" ht="12.75" hidden="1" customHeight="1" x14ac:dyDescent="0.2">
      <c r="A167" s="92" t="s">
        <v>111</v>
      </c>
      <c r="AM167" s="1"/>
    </row>
    <row r="168" spans="1:39" ht="12.75" hidden="1" customHeight="1" x14ac:dyDescent="0.2">
      <c r="A168" s="92" t="s">
        <v>112</v>
      </c>
      <c r="AM168" s="1"/>
    </row>
    <row r="169" spans="1:39" ht="12.75" hidden="1" customHeight="1" x14ac:dyDescent="0.2">
      <c r="A169" s="92" t="s">
        <v>113</v>
      </c>
      <c r="AM169" s="1"/>
    </row>
    <row r="170" spans="1:39" ht="12.75" hidden="1" customHeight="1" x14ac:dyDescent="0.2">
      <c r="A170" s="92" t="s">
        <v>114</v>
      </c>
      <c r="AM170" s="1"/>
    </row>
    <row r="171" spans="1:39" ht="12.75" hidden="1" customHeight="1" x14ac:dyDescent="0.2">
      <c r="A171" s="92" t="s">
        <v>115</v>
      </c>
      <c r="AM171" s="1"/>
    </row>
    <row r="172" spans="1:39" ht="12.75" hidden="1" customHeight="1" x14ac:dyDescent="0.2">
      <c r="A172" s="92" t="s">
        <v>116</v>
      </c>
      <c r="AM172" s="1"/>
    </row>
    <row r="173" spans="1:39" ht="12.75" hidden="1" customHeight="1" x14ac:dyDescent="0.2">
      <c r="A173" s="92" t="s">
        <v>117</v>
      </c>
      <c r="AM173" s="1"/>
    </row>
    <row r="174" spans="1:39" ht="12.75" hidden="1" customHeight="1" x14ac:dyDescent="0.2">
      <c r="A174" s="92" t="s">
        <v>118</v>
      </c>
      <c r="AM174" s="1"/>
    </row>
    <row r="175" spans="1:39" ht="12.75" hidden="1" customHeight="1" x14ac:dyDescent="0.2">
      <c r="A175" s="92" t="s">
        <v>119</v>
      </c>
      <c r="AM175" s="1"/>
    </row>
    <row r="176" spans="1:39" ht="12.75" hidden="1" customHeight="1" x14ac:dyDescent="0.2">
      <c r="A176" s="92" t="s">
        <v>120</v>
      </c>
      <c r="AM176" s="1"/>
    </row>
    <row r="177" spans="1:39" ht="12.75" hidden="1" customHeight="1" x14ac:dyDescent="0.2">
      <c r="A177" s="92" t="s">
        <v>121</v>
      </c>
      <c r="AM177" s="1"/>
    </row>
    <row r="178" spans="1:39" ht="12.75" hidden="1" customHeight="1" x14ac:dyDescent="0.2">
      <c r="A178" s="92" t="s">
        <v>122</v>
      </c>
      <c r="AM178" s="1"/>
    </row>
    <row r="179" spans="1:39" ht="12.75" hidden="1" customHeight="1" x14ac:dyDescent="0.2">
      <c r="A179" s="92" t="s">
        <v>123</v>
      </c>
      <c r="AM179" s="1"/>
    </row>
    <row r="180" spans="1:39" ht="12.75" hidden="1" customHeight="1" x14ac:dyDescent="0.2">
      <c r="A180" s="93" t="s">
        <v>124</v>
      </c>
      <c r="AM180" s="1"/>
    </row>
    <row r="181" spans="1:39" ht="12.75" hidden="1" customHeight="1" x14ac:dyDescent="0.2">
      <c r="A181" s="92" t="s">
        <v>125</v>
      </c>
      <c r="AM181" s="1"/>
    </row>
    <row r="182" spans="1:39" ht="12.75" hidden="1" customHeight="1" x14ac:dyDescent="0.2">
      <c r="A182" s="92" t="s">
        <v>126</v>
      </c>
      <c r="AM182" s="1"/>
    </row>
    <row r="183" spans="1:39" ht="12.75" hidden="1" customHeight="1" x14ac:dyDescent="0.2">
      <c r="A183" s="92" t="s">
        <v>127</v>
      </c>
      <c r="AM183" s="1"/>
    </row>
    <row r="184" spans="1:39" ht="12.75" hidden="1" customHeight="1" x14ac:dyDescent="0.2">
      <c r="A184" s="92" t="s">
        <v>128</v>
      </c>
      <c r="AM184" s="1"/>
    </row>
    <row r="185" spans="1:39" ht="12.75" hidden="1" customHeight="1" x14ac:dyDescent="0.2">
      <c r="A185" s="92" t="s">
        <v>129</v>
      </c>
      <c r="AM185" s="1"/>
    </row>
    <row r="186" spans="1:39" customFormat="1" ht="12.75" hidden="1" customHeight="1" x14ac:dyDescent="0.2">
      <c r="A186" s="93" t="s">
        <v>130</v>
      </c>
    </row>
    <row r="187" spans="1:39" ht="12.75" hidden="1" customHeight="1" x14ac:dyDescent="0.2">
      <c r="A187" s="93" t="s">
        <v>131</v>
      </c>
      <c r="AM187" s="1"/>
    </row>
    <row r="188" spans="1:39" ht="12.75" hidden="1" customHeight="1" x14ac:dyDescent="0.2">
      <c r="A188" s="92" t="s">
        <v>132</v>
      </c>
      <c r="AM188" s="1"/>
    </row>
    <row r="189" spans="1:39" ht="12.75" hidden="1" customHeight="1" x14ac:dyDescent="0.2">
      <c r="A189" s="92" t="s">
        <v>133</v>
      </c>
      <c r="AM189" s="1"/>
    </row>
    <row r="190" spans="1:39" ht="12.75" hidden="1" customHeight="1" x14ac:dyDescent="0.2">
      <c r="A190" s="92" t="s">
        <v>134</v>
      </c>
      <c r="AM190" s="1"/>
    </row>
    <row r="191" spans="1:39" ht="12.75" hidden="1" customHeight="1" x14ac:dyDescent="0.2">
      <c r="A191" s="92" t="s">
        <v>135</v>
      </c>
      <c r="AM191" s="1"/>
    </row>
    <row r="192" spans="1:39" ht="12.75" hidden="1" customHeight="1" x14ac:dyDescent="0.2">
      <c r="A192" s="92" t="s">
        <v>91</v>
      </c>
      <c r="AM192" s="1"/>
    </row>
    <row r="193" spans="1:39" ht="12.75" hidden="1" customHeight="1" x14ac:dyDescent="0.2">
      <c r="A193" s="92" t="s">
        <v>136</v>
      </c>
      <c r="AM193" s="1"/>
    </row>
    <row r="194" spans="1:39" ht="12.75" hidden="1" customHeight="1" x14ac:dyDescent="0.2">
      <c r="A194" s="92" t="s">
        <v>137</v>
      </c>
      <c r="AM194" s="1"/>
    </row>
    <row r="195" spans="1:39" ht="12.75" hidden="1" customHeight="1" x14ac:dyDescent="0.2">
      <c r="A195" s="92" t="s">
        <v>138</v>
      </c>
      <c r="AM195" s="1"/>
    </row>
    <row r="196" spans="1:39" ht="12.75" hidden="1" customHeight="1" x14ac:dyDescent="0.2">
      <c r="A196" s="92" t="s">
        <v>139</v>
      </c>
      <c r="AM196" s="1"/>
    </row>
    <row r="197" spans="1:39" ht="12.75" hidden="1" customHeight="1" x14ac:dyDescent="0.2">
      <c r="A197" s="92" t="s">
        <v>140</v>
      </c>
      <c r="AM197" s="1"/>
    </row>
    <row r="198" spans="1:39" ht="12.75" hidden="1" customHeight="1" x14ac:dyDescent="0.2">
      <c r="A198" s="92" t="s">
        <v>141</v>
      </c>
      <c r="AM198" s="1"/>
    </row>
    <row r="199" spans="1:39" ht="12.75" hidden="1" customHeight="1" x14ac:dyDescent="0.2">
      <c r="A199" s="92" t="s">
        <v>142</v>
      </c>
      <c r="AM199" s="1"/>
    </row>
    <row r="200" spans="1:39" ht="12.75" hidden="1" customHeight="1" x14ac:dyDescent="0.2">
      <c r="A200" s="92" t="s">
        <v>91</v>
      </c>
      <c r="AM200" s="1"/>
    </row>
    <row r="201" spans="1:39" ht="12.75" hidden="1" customHeight="1" x14ac:dyDescent="0.2">
      <c r="A201" s="92" t="s">
        <v>143</v>
      </c>
      <c r="AM201" s="1"/>
    </row>
    <row r="202" spans="1:39" ht="12.75" hidden="1" customHeight="1" x14ac:dyDescent="0.2">
      <c r="A202" s="92" t="s">
        <v>144</v>
      </c>
      <c r="AM202" s="1"/>
    </row>
    <row r="203" spans="1:39" ht="12.75" hidden="1" customHeight="1" x14ac:dyDescent="0.2">
      <c r="A203" s="92" t="s">
        <v>91</v>
      </c>
      <c r="AM203" s="1"/>
    </row>
    <row r="204" spans="1:39" ht="12.75" hidden="1" customHeight="1" x14ac:dyDescent="0.2">
      <c r="A204" s="92" t="s">
        <v>145</v>
      </c>
      <c r="AM204" s="1"/>
    </row>
    <row r="205" spans="1:39" ht="12.75" hidden="1" customHeight="1" x14ac:dyDescent="0.2">
      <c r="A205" s="92" t="s">
        <v>146</v>
      </c>
      <c r="AM205" s="1"/>
    </row>
    <row r="206" spans="1:39" ht="12.75" hidden="1" customHeight="1" x14ac:dyDescent="0.2">
      <c r="A206" s="93" t="s">
        <v>147</v>
      </c>
      <c r="AM206" s="1"/>
    </row>
    <row r="207" spans="1:39" ht="12.75" hidden="1" customHeight="1" x14ac:dyDescent="0.2">
      <c r="A207" s="92" t="s">
        <v>148</v>
      </c>
      <c r="AM207" s="1"/>
    </row>
    <row r="208" spans="1:39" ht="12.75" hidden="1" customHeight="1" x14ac:dyDescent="0.2">
      <c r="A208" s="92" t="s">
        <v>149</v>
      </c>
      <c r="AM208" s="1"/>
    </row>
    <row r="209" spans="1:39" ht="12.75" hidden="1" customHeight="1" x14ac:dyDescent="0.2">
      <c r="A209" s="93" t="s">
        <v>150</v>
      </c>
      <c r="AM209" s="1"/>
    </row>
    <row r="210" spans="1:39" ht="12.75" hidden="1" customHeight="1" x14ac:dyDescent="0.2">
      <c r="A210" s="93" t="s">
        <v>151</v>
      </c>
      <c r="AM210" s="1"/>
    </row>
    <row r="211" spans="1:39" ht="12.75" hidden="1" customHeight="1" x14ac:dyDescent="0.2">
      <c r="A211" s="92" t="s">
        <v>152</v>
      </c>
      <c r="AM211" s="1"/>
    </row>
    <row r="212" spans="1:39" ht="12.75" hidden="1" customHeight="1" x14ac:dyDescent="0.2">
      <c r="A212" s="92" t="s">
        <v>153</v>
      </c>
      <c r="AM212" s="1"/>
    </row>
    <row r="213" spans="1:39" ht="12.75" hidden="1" customHeight="1" x14ac:dyDescent="0.2">
      <c r="A213" s="92" t="s">
        <v>154</v>
      </c>
      <c r="AM213" s="1"/>
    </row>
    <row r="214" spans="1:39" ht="12.75" hidden="1" customHeight="1" x14ac:dyDescent="0.2">
      <c r="A214" s="92" t="s">
        <v>155</v>
      </c>
      <c r="AM214" s="1"/>
    </row>
    <row r="215" spans="1:39" ht="12.75" hidden="1" customHeight="1" x14ac:dyDescent="0.2">
      <c r="A215" s="92" t="s">
        <v>156</v>
      </c>
      <c r="AM215" s="1"/>
    </row>
    <row r="216" spans="1:39" ht="12.75" hidden="1" customHeight="1" x14ac:dyDescent="0.2">
      <c r="A216" s="92" t="s">
        <v>157</v>
      </c>
      <c r="AM216" s="1"/>
    </row>
    <row r="217" spans="1:39" ht="12.75" hidden="1" customHeight="1" x14ac:dyDescent="0.2">
      <c r="A217" s="92" t="s">
        <v>158</v>
      </c>
      <c r="AM217" s="1"/>
    </row>
    <row r="218" spans="1:39" ht="12.75" hidden="1" customHeight="1" x14ac:dyDescent="0.2">
      <c r="A218" s="92" t="s">
        <v>159</v>
      </c>
      <c r="AM218" s="1"/>
    </row>
    <row r="219" spans="1:39" ht="12.75" hidden="1" customHeight="1" x14ac:dyDescent="0.2">
      <c r="A219" s="92" t="s">
        <v>160</v>
      </c>
      <c r="AM219" s="1"/>
    </row>
    <row r="220" spans="1:39" ht="12.75" hidden="1" customHeight="1" x14ac:dyDescent="0.2">
      <c r="A220" s="93" t="s">
        <v>161</v>
      </c>
      <c r="AM220" s="1"/>
    </row>
    <row r="221" spans="1:39" ht="12.75" hidden="1" customHeight="1" x14ac:dyDescent="0.2">
      <c r="A221" s="93" t="s">
        <v>162</v>
      </c>
      <c r="AM221" s="1"/>
    </row>
    <row r="222" spans="1:39" ht="12.75" hidden="1" customHeight="1" x14ac:dyDescent="0.2">
      <c r="A222" s="93" t="s">
        <v>163</v>
      </c>
      <c r="AM222" s="1"/>
    </row>
    <row r="223" spans="1:39" ht="12.75" hidden="1" customHeight="1" x14ac:dyDescent="0.2">
      <c r="A223" s="93" t="s">
        <v>164</v>
      </c>
      <c r="AM223" s="1"/>
    </row>
    <row r="224" spans="1:39" ht="12.75" hidden="1" customHeight="1" x14ac:dyDescent="0.2">
      <c r="A224" s="92" t="s">
        <v>91</v>
      </c>
      <c r="AM224" s="1"/>
    </row>
    <row r="225" spans="1:39" ht="12.75" hidden="1" customHeight="1" x14ac:dyDescent="0.2">
      <c r="A225" s="92" t="s">
        <v>165</v>
      </c>
      <c r="AM225" s="1"/>
    </row>
    <row r="226" spans="1:39" ht="12.75" hidden="1" customHeight="1" x14ac:dyDescent="0.2">
      <c r="A226" s="92" t="s">
        <v>166</v>
      </c>
      <c r="AM226" s="1"/>
    </row>
    <row r="227" spans="1:39" ht="12.75" hidden="1" customHeight="1" x14ac:dyDescent="0.2">
      <c r="A227" s="92" t="s">
        <v>167</v>
      </c>
      <c r="AM227" s="1"/>
    </row>
    <row r="228" spans="1:39" ht="12.75" hidden="1" customHeight="1" x14ac:dyDescent="0.2">
      <c r="A228" s="92" t="s">
        <v>168</v>
      </c>
    </row>
    <row r="229" spans="1:39" ht="12.75" hidden="1" customHeight="1" x14ac:dyDescent="0.2">
      <c r="A229" s="92" t="s">
        <v>169</v>
      </c>
    </row>
    <row r="230" spans="1:39" ht="12.75" hidden="1" customHeight="1" x14ac:dyDescent="0.2">
      <c r="A230" s="92" t="s">
        <v>170</v>
      </c>
    </row>
    <row r="231" spans="1:39" ht="12.75" hidden="1" customHeight="1" x14ac:dyDescent="0.2">
      <c r="A231" s="92" t="s">
        <v>171</v>
      </c>
    </row>
    <row r="232" spans="1:39" ht="12.75" hidden="1" customHeight="1" x14ac:dyDescent="0.2">
      <c r="A232" s="92" t="s">
        <v>172</v>
      </c>
    </row>
    <row r="233" spans="1:39" ht="12.75" hidden="1" customHeight="1" x14ac:dyDescent="0.2">
      <c r="A233" s="92" t="s">
        <v>91</v>
      </c>
    </row>
    <row r="234" spans="1:39" ht="12.75" hidden="1" customHeight="1" x14ac:dyDescent="0.2">
      <c r="A234" s="92" t="s">
        <v>173</v>
      </c>
    </row>
    <row r="235" spans="1:39" ht="12.75" hidden="1" customHeight="1" x14ac:dyDescent="0.2">
      <c r="A235" s="92" t="s">
        <v>174</v>
      </c>
    </row>
    <row r="236" spans="1:39" ht="12.75" hidden="1" customHeight="1" x14ac:dyDescent="0.2"/>
    <row r="237" spans="1:39" ht="12.75" hidden="1" customHeight="1" x14ac:dyDescent="0.2"/>
    <row r="238" spans="1:39" ht="12.75" customHeight="1" x14ac:dyDescent="0.2"/>
    <row r="239" spans="1:39" ht="8.25" customHeight="1" x14ac:dyDescent="0.2"/>
  </sheetData>
  <sheetProtection algorithmName="SHA-512" hashValue="VR9lVAuf3ubZ9XA5B7IFqUpQNCvviKk3xIB0QZoscSLuWU+jyl5vNojws0/uPmDbn3McjBj3RlbBI5/vs+o0xQ==" saltValue="0FswUO1DZPdlgVIm+/lqNw==" spinCount="100000" sheet="1" objects="1" scenarios="1"/>
  <dataConsolidate/>
  <mergeCells count="184">
    <mergeCell ref="A1:I5"/>
    <mergeCell ref="J1:M1"/>
    <mergeCell ref="N1:AM5"/>
    <mergeCell ref="J2:M2"/>
    <mergeCell ref="J3:M3"/>
    <mergeCell ref="J4:M4"/>
    <mergeCell ref="J5:M5"/>
    <mergeCell ref="N16:U16"/>
    <mergeCell ref="A18:N18"/>
    <mergeCell ref="P18:R18"/>
    <mergeCell ref="A20:AM20"/>
    <mergeCell ref="A22:AM22"/>
    <mergeCell ref="A23:AM23"/>
    <mergeCell ref="A7:AM7"/>
    <mergeCell ref="A8:AM8"/>
    <mergeCell ref="A9:AM9"/>
    <mergeCell ref="A11:W11"/>
    <mergeCell ref="Y11:AM11"/>
    <mergeCell ref="A12:W12"/>
    <mergeCell ref="Y12:AM18"/>
    <mergeCell ref="A14:P14"/>
    <mergeCell ref="A16:H16"/>
    <mergeCell ref="I16:K16"/>
    <mergeCell ref="A31:AM31"/>
    <mergeCell ref="B32:H32"/>
    <mergeCell ref="I32:Y32"/>
    <mergeCell ref="AA32:AE32"/>
    <mergeCell ref="A34:AM34"/>
    <mergeCell ref="B35:H35"/>
    <mergeCell ref="I35:Y35"/>
    <mergeCell ref="AA35:AE35"/>
    <mergeCell ref="A25:L25"/>
    <mergeCell ref="M25:AM25"/>
    <mergeCell ref="A27:AM27"/>
    <mergeCell ref="A29:L29"/>
    <mergeCell ref="M29:V29"/>
    <mergeCell ref="X29:AE29"/>
    <mergeCell ref="AF29:AM29"/>
    <mergeCell ref="B42:H42"/>
    <mergeCell ref="I42:Y42"/>
    <mergeCell ref="AA42:AF42"/>
    <mergeCell ref="AG42:AM42"/>
    <mergeCell ref="A43:AM44"/>
    <mergeCell ref="B45:H45"/>
    <mergeCell ref="I45:AM45"/>
    <mergeCell ref="B37:H37"/>
    <mergeCell ref="I37:Y37"/>
    <mergeCell ref="AA37:AE37"/>
    <mergeCell ref="A39:AM39"/>
    <mergeCell ref="B40:H40"/>
    <mergeCell ref="I40:AM40"/>
    <mergeCell ref="A53:L53"/>
    <mergeCell ref="M53:AM53"/>
    <mergeCell ref="A55:L55"/>
    <mergeCell ref="M55:AM55"/>
    <mergeCell ref="A57:L57"/>
    <mergeCell ref="M57:AM57"/>
    <mergeCell ref="B47:H47"/>
    <mergeCell ref="I47:AM47"/>
    <mergeCell ref="A49:H49"/>
    <mergeCell ref="I49:Y49"/>
    <mergeCell ref="AA49:AE49"/>
    <mergeCell ref="A51:H51"/>
    <mergeCell ref="I51:Y51"/>
    <mergeCell ref="AA51:AE51"/>
    <mergeCell ref="A59:L59"/>
    <mergeCell ref="M59:AM59"/>
    <mergeCell ref="A61:L61"/>
    <mergeCell ref="M61:AM61"/>
    <mergeCell ref="A63:AM63"/>
    <mergeCell ref="A65:D65"/>
    <mergeCell ref="E65:Y65"/>
    <mergeCell ref="AA65:AD65"/>
    <mergeCell ref="AE65:AM65"/>
    <mergeCell ref="A71:AM71"/>
    <mergeCell ref="A73:AM73"/>
    <mergeCell ref="C75:J75"/>
    <mergeCell ref="L75:S75"/>
    <mergeCell ref="U75:AB75"/>
    <mergeCell ref="AD75:AK75"/>
    <mergeCell ref="A67:E67"/>
    <mergeCell ref="F67:AM67"/>
    <mergeCell ref="A69:G69"/>
    <mergeCell ref="H69:U69"/>
    <mergeCell ref="W69:AE69"/>
    <mergeCell ref="AF69:AM69"/>
    <mergeCell ref="AD77:AI77"/>
    <mergeCell ref="AJ77:AK77"/>
    <mergeCell ref="A79:T79"/>
    <mergeCell ref="W79:X79"/>
    <mergeCell ref="Y79:AC79"/>
    <mergeCell ref="AE79:AF79"/>
    <mergeCell ref="AG79:AK79"/>
    <mergeCell ref="C77:H77"/>
    <mergeCell ref="I77:J77"/>
    <mergeCell ref="L77:Q77"/>
    <mergeCell ref="R77:S77"/>
    <mergeCell ref="U77:Z77"/>
    <mergeCell ref="AA77:AB77"/>
    <mergeCell ref="A85:Y85"/>
    <mergeCell ref="AA85:AB85"/>
    <mergeCell ref="AE85:AF85"/>
    <mergeCell ref="AJ85:AK85"/>
    <mergeCell ref="A87:Y87"/>
    <mergeCell ref="AA87:AB87"/>
    <mergeCell ref="AE87:AF87"/>
    <mergeCell ref="AJ87:AK87"/>
    <mergeCell ref="A81:Y81"/>
    <mergeCell ref="AA81:AB81"/>
    <mergeCell ref="AD81:AG81"/>
    <mergeCell ref="AI81:AL81"/>
    <mergeCell ref="A83:Y83"/>
    <mergeCell ref="AA83:AB83"/>
    <mergeCell ref="AE83:AF83"/>
    <mergeCell ref="AJ83:AK83"/>
    <mergeCell ref="A93:Y93"/>
    <mergeCell ref="AA93:AB93"/>
    <mergeCell ref="AE93:AF93"/>
    <mergeCell ref="AJ93:AK93"/>
    <mergeCell ref="A95:Y95"/>
    <mergeCell ref="AA95:AB95"/>
    <mergeCell ref="AE95:AF95"/>
    <mergeCell ref="AJ95:AK95"/>
    <mergeCell ref="A89:Y89"/>
    <mergeCell ref="AA89:AB89"/>
    <mergeCell ref="AE89:AF89"/>
    <mergeCell ref="AJ89:AK89"/>
    <mergeCell ref="A91:Y91"/>
    <mergeCell ref="AA91:AB91"/>
    <mergeCell ref="AE91:AF91"/>
    <mergeCell ref="AJ91:AK91"/>
    <mergeCell ref="A101:Y101"/>
    <mergeCell ref="AA101:AB101"/>
    <mergeCell ref="AE101:AF101"/>
    <mergeCell ref="AJ101:AK101"/>
    <mergeCell ref="A103:Y103"/>
    <mergeCell ref="AA103:AB103"/>
    <mergeCell ref="AE103:AF103"/>
    <mergeCell ref="AJ103:AK103"/>
    <mergeCell ref="A97:G97"/>
    <mergeCell ref="H97:Y97"/>
    <mergeCell ref="A99:Y99"/>
    <mergeCell ref="AA99:AB99"/>
    <mergeCell ref="AD99:AG99"/>
    <mergeCell ref="AI99:AL99"/>
    <mergeCell ref="A109:G109"/>
    <mergeCell ref="H109:Y109"/>
    <mergeCell ref="A111:Y111"/>
    <mergeCell ref="AA111:AB111"/>
    <mergeCell ref="AC111:AL111"/>
    <mergeCell ref="A113:AM113"/>
    <mergeCell ref="A105:Y105"/>
    <mergeCell ref="AA105:AB105"/>
    <mergeCell ref="AE105:AF105"/>
    <mergeCell ref="AJ105:AK105"/>
    <mergeCell ref="A107:Y107"/>
    <mergeCell ref="AA107:AB107"/>
    <mergeCell ref="AE107:AF107"/>
    <mergeCell ref="AJ107:AK107"/>
    <mergeCell ref="A122:G122"/>
    <mergeCell ref="H122:Y122"/>
    <mergeCell ref="AC122:AJ122"/>
    <mergeCell ref="A124:AM124"/>
    <mergeCell ref="B125:AM125"/>
    <mergeCell ref="B126:AM126"/>
    <mergeCell ref="A114:Y116"/>
    <mergeCell ref="AA115:AL116"/>
    <mergeCell ref="A118:G118"/>
    <mergeCell ref="H118:Y118"/>
    <mergeCell ref="AC118:AJ118"/>
    <mergeCell ref="A120:G120"/>
    <mergeCell ref="H120:Y120"/>
    <mergeCell ref="AC120:AJ120"/>
    <mergeCell ref="A134:G134"/>
    <mergeCell ref="I134:W134"/>
    <mergeCell ref="Y134:AM134"/>
    <mergeCell ref="B127:AM127"/>
    <mergeCell ref="B128:AM128"/>
    <mergeCell ref="B129:AM129"/>
    <mergeCell ref="B130:AM130"/>
    <mergeCell ref="A131:AM131"/>
    <mergeCell ref="A133:G133"/>
    <mergeCell ref="I133:W133"/>
    <mergeCell ref="Y133:AM133"/>
  </mergeCells>
  <dataValidations count="5">
    <dataValidation type="list" allowBlank="1" showInputMessage="1" showErrorMessage="1" sqref="A23:AM23 IW23:KI23 SS23:UE23 ACO23:AEA23 AMK23:ANW23 AWG23:AXS23 BGC23:BHO23 BPY23:BRK23 BZU23:CBG23 CJQ23:CLC23 CTM23:CUY23 DDI23:DEU23 DNE23:DOQ23 DXA23:DYM23 EGW23:EII23 EQS23:ESE23 FAO23:FCA23 FKK23:FLW23 FUG23:FVS23 GEC23:GFO23 GNY23:GPK23 GXU23:GZG23 HHQ23:HJC23 HRM23:HSY23 IBI23:ICU23 ILE23:IMQ23 IVA23:IWM23 JEW23:JGI23 JOS23:JQE23 JYO23:KAA23 KIK23:KJW23 KSG23:KTS23 LCC23:LDO23 LLY23:LNK23 LVU23:LXG23 MFQ23:MHC23 MPM23:MQY23 MZI23:NAU23 NJE23:NKQ23 NTA23:NUM23 OCW23:OEI23 OMS23:OOE23 OWO23:OYA23 PGK23:PHW23 PQG23:PRS23 QAC23:QBO23 QJY23:QLK23 QTU23:QVG23 RDQ23:RFC23 RNM23:ROY23 RXI23:RYU23 SHE23:SIQ23 SRA23:SSM23 TAW23:TCI23 TKS23:TME23 TUO23:TWA23 UEK23:UFW23 UOG23:UPS23 UYC23:UZO23 VHY23:VJK23 VRU23:VTG23 WBQ23:WDC23 WLM23:WMY23 WVI23:WWU23 A65559:AM65559 IW65559:KI65559 SS65559:UE65559 ACO65559:AEA65559 AMK65559:ANW65559 AWG65559:AXS65559 BGC65559:BHO65559 BPY65559:BRK65559 BZU65559:CBG65559 CJQ65559:CLC65559 CTM65559:CUY65559 DDI65559:DEU65559 DNE65559:DOQ65559 DXA65559:DYM65559 EGW65559:EII65559 EQS65559:ESE65559 FAO65559:FCA65559 FKK65559:FLW65559 FUG65559:FVS65559 GEC65559:GFO65559 GNY65559:GPK65559 GXU65559:GZG65559 HHQ65559:HJC65559 HRM65559:HSY65559 IBI65559:ICU65559 ILE65559:IMQ65559 IVA65559:IWM65559 JEW65559:JGI65559 JOS65559:JQE65559 JYO65559:KAA65559 KIK65559:KJW65559 KSG65559:KTS65559 LCC65559:LDO65559 LLY65559:LNK65559 LVU65559:LXG65559 MFQ65559:MHC65559 MPM65559:MQY65559 MZI65559:NAU65559 NJE65559:NKQ65559 NTA65559:NUM65559 OCW65559:OEI65559 OMS65559:OOE65559 OWO65559:OYA65559 PGK65559:PHW65559 PQG65559:PRS65559 QAC65559:QBO65559 QJY65559:QLK65559 QTU65559:QVG65559 RDQ65559:RFC65559 RNM65559:ROY65559 RXI65559:RYU65559 SHE65559:SIQ65559 SRA65559:SSM65559 TAW65559:TCI65559 TKS65559:TME65559 TUO65559:TWA65559 UEK65559:UFW65559 UOG65559:UPS65559 UYC65559:UZO65559 VHY65559:VJK65559 VRU65559:VTG65559 WBQ65559:WDC65559 WLM65559:WMY65559 WVI65559:WWU65559 A131095:AM131095 IW131095:KI131095 SS131095:UE131095 ACO131095:AEA131095 AMK131095:ANW131095 AWG131095:AXS131095 BGC131095:BHO131095 BPY131095:BRK131095 BZU131095:CBG131095 CJQ131095:CLC131095 CTM131095:CUY131095 DDI131095:DEU131095 DNE131095:DOQ131095 DXA131095:DYM131095 EGW131095:EII131095 EQS131095:ESE131095 FAO131095:FCA131095 FKK131095:FLW131095 FUG131095:FVS131095 GEC131095:GFO131095 GNY131095:GPK131095 GXU131095:GZG131095 HHQ131095:HJC131095 HRM131095:HSY131095 IBI131095:ICU131095 ILE131095:IMQ131095 IVA131095:IWM131095 JEW131095:JGI131095 JOS131095:JQE131095 JYO131095:KAA131095 KIK131095:KJW131095 KSG131095:KTS131095 LCC131095:LDO131095 LLY131095:LNK131095 LVU131095:LXG131095 MFQ131095:MHC131095 MPM131095:MQY131095 MZI131095:NAU131095 NJE131095:NKQ131095 NTA131095:NUM131095 OCW131095:OEI131095 OMS131095:OOE131095 OWO131095:OYA131095 PGK131095:PHW131095 PQG131095:PRS131095 QAC131095:QBO131095 QJY131095:QLK131095 QTU131095:QVG131095 RDQ131095:RFC131095 RNM131095:ROY131095 RXI131095:RYU131095 SHE131095:SIQ131095 SRA131095:SSM131095 TAW131095:TCI131095 TKS131095:TME131095 TUO131095:TWA131095 UEK131095:UFW131095 UOG131095:UPS131095 UYC131095:UZO131095 VHY131095:VJK131095 VRU131095:VTG131095 WBQ131095:WDC131095 WLM131095:WMY131095 WVI131095:WWU131095 A196631:AM196631 IW196631:KI196631 SS196631:UE196631 ACO196631:AEA196631 AMK196631:ANW196631 AWG196631:AXS196631 BGC196631:BHO196631 BPY196631:BRK196631 BZU196631:CBG196631 CJQ196631:CLC196631 CTM196631:CUY196631 DDI196631:DEU196631 DNE196631:DOQ196631 DXA196631:DYM196631 EGW196631:EII196631 EQS196631:ESE196631 FAO196631:FCA196631 FKK196631:FLW196631 FUG196631:FVS196631 GEC196631:GFO196631 GNY196631:GPK196631 GXU196631:GZG196631 HHQ196631:HJC196631 HRM196631:HSY196631 IBI196631:ICU196631 ILE196631:IMQ196631 IVA196631:IWM196631 JEW196631:JGI196631 JOS196631:JQE196631 JYO196631:KAA196631 KIK196631:KJW196631 KSG196631:KTS196631 LCC196631:LDO196631 LLY196631:LNK196631 LVU196631:LXG196631 MFQ196631:MHC196631 MPM196631:MQY196631 MZI196631:NAU196631 NJE196631:NKQ196631 NTA196631:NUM196631 OCW196631:OEI196631 OMS196631:OOE196631 OWO196631:OYA196631 PGK196631:PHW196631 PQG196631:PRS196631 QAC196631:QBO196631 QJY196631:QLK196631 QTU196631:QVG196631 RDQ196631:RFC196631 RNM196631:ROY196631 RXI196631:RYU196631 SHE196631:SIQ196631 SRA196631:SSM196631 TAW196631:TCI196631 TKS196631:TME196631 TUO196631:TWA196631 UEK196631:UFW196631 UOG196631:UPS196631 UYC196631:UZO196631 VHY196631:VJK196631 VRU196631:VTG196631 WBQ196631:WDC196631 WLM196631:WMY196631 WVI196631:WWU196631 A262167:AM262167 IW262167:KI262167 SS262167:UE262167 ACO262167:AEA262167 AMK262167:ANW262167 AWG262167:AXS262167 BGC262167:BHO262167 BPY262167:BRK262167 BZU262167:CBG262167 CJQ262167:CLC262167 CTM262167:CUY262167 DDI262167:DEU262167 DNE262167:DOQ262167 DXA262167:DYM262167 EGW262167:EII262167 EQS262167:ESE262167 FAO262167:FCA262167 FKK262167:FLW262167 FUG262167:FVS262167 GEC262167:GFO262167 GNY262167:GPK262167 GXU262167:GZG262167 HHQ262167:HJC262167 HRM262167:HSY262167 IBI262167:ICU262167 ILE262167:IMQ262167 IVA262167:IWM262167 JEW262167:JGI262167 JOS262167:JQE262167 JYO262167:KAA262167 KIK262167:KJW262167 KSG262167:KTS262167 LCC262167:LDO262167 LLY262167:LNK262167 LVU262167:LXG262167 MFQ262167:MHC262167 MPM262167:MQY262167 MZI262167:NAU262167 NJE262167:NKQ262167 NTA262167:NUM262167 OCW262167:OEI262167 OMS262167:OOE262167 OWO262167:OYA262167 PGK262167:PHW262167 PQG262167:PRS262167 QAC262167:QBO262167 QJY262167:QLK262167 QTU262167:QVG262167 RDQ262167:RFC262167 RNM262167:ROY262167 RXI262167:RYU262167 SHE262167:SIQ262167 SRA262167:SSM262167 TAW262167:TCI262167 TKS262167:TME262167 TUO262167:TWA262167 UEK262167:UFW262167 UOG262167:UPS262167 UYC262167:UZO262167 VHY262167:VJK262167 VRU262167:VTG262167 WBQ262167:WDC262167 WLM262167:WMY262167 WVI262167:WWU262167 A327703:AM327703 IW327703:KI327703 SS327703:UE327703 ACO327703:AEA327703 AMK327703:ANW327703 AWG327703:AXS327703 BGC327703:BHO327703 BPY327703:BRK327703 BZU327703:CBG327703 CJQ327703:CLC327703 CTM327703:CUY327703 DDI327703:DEU327703 DNE327703:DOQ327703 DXA327703:DYM327703 EGW327703:EII327703 EQS327703:ESE327703 FAO327703:FCA327703 FKK327703:FLW327703 FUG327703:FVS327703 GEC327703:GFO327703 GNY327703:GPK327703 GXU327703:GZG327703 HHQ327703:HJC327703 HRM327703:HSY327703 IBI327703:ICU327703 ILE327703:IMQ327703 IVA327703:IWM327703 JEW327703:JGI327703 JOS327703:JQE327703 JYO327703:KAA327703 KIK327703:KJW327703 KSG327703:KTS327703 LCC327703:LDO327703 LLY327703:LNK327703 LVU327703:LXG327703 MFQ327703:MHC327703 MPM327703:MQY327703 MZI327703:NAU327703 NJE327703:NKQ327703 NTA327703:NUM327703 OCW327703:OEI327703 OMS327703:OOE327703 OWO327703:OYA327703 PGK327703:PHW327703 PQG327703:PRS327703 QAC327703:QBO327703 QJY327703:QLK327703 QTU327703:QVG327703 RDQ327703:RFC327703 RNM327703:ROY327703 RXI327703:RYU327703 SHE327703:SIQ327703 SRA327703:SSM327703 TAW327703:TCI327703 TKS327703:TME327703 TUO327703:TWA327703 UEK327703:UFW327703 UOG327703:UPS327703 UYC327703:UZO327703 VHY327703:VJK327703 VRU327703:VTG327703 WBQ327703:WDC327703 WLM327703:WMY327703 WVI327703:WWU327703 A393239:AM393239 IW393239:KI393239 SS393239:UE393239 ACO393239:AEA393239 AMK393239:ANW393239 AWG393239:AXS393239 BGC393239:BHO393239 BPY393239:BRK393239 BZU393239:CBG393239 CJQ393239:CLC393239 CTM393239:CUY393239 DDI393239:DEU393239 DNE393239:DOQ393239 DXA393239:DYM393239 EGW393239:EII393239 EQS393239:ESE393239 FAO393239:FCA393239 FKK393239:FLW393239 FUG393239:FVS393239 GEC393239:GFO393239 GNY393239:GPK393239 GXU393239:GZG393239 HHQ393239:HJC393239 HRM393239:HSY393239 IBI393239:ICU393239 ILE393239:IMQ393239 IVA393239:IWM393239 JEW393239:JGI393239 JOS393239:JQE393239 JYO393239:KAA393239 KIK393239:KJW393239 KSG393239:KTS393239 LCC393239:LDO393239 LLY393239:LNK393239 LVU393239:LXG393239 MFQ393239:MHC393239 MPM393239:MQY393239 MZI393239:NAU393239 NJE393239:NKQ393239 NTA393239:NUM393239 OCW393239:OEI393239 OMS393239:OOE393239 OWO393239:OYA393239 PGK393239:PHW393239 PQG393239:PRS393239 QAC393239:QBO393239 QJY393239:QLK393239 QTU393239:QVG393239 RDQ393239:RFC393239 RNM393239:ROY393239 RXI393239:RYU393239 SHE393239:SIQ393239 SRA393239:SSM393239 TAW393239:TCI393239 TKS393239:TME393239 TUO393239:TWA393239 UEK393239:UFW393239 UOG393239:UPS393239 UYC393239:UZO393239 VHY393239:VJK393239 VRU393239:VTG393239 WBQ393239:WDC393239 WLM393239:WMY393239 WVI393239:WWU393239 A458775:AM458775 IW458775:KI458775 SS458775:UE458775 ACO458775:AEA458775 AMK458775:ANW458775 AWG458775:AXS458775 BGC458775:BHO458775 BPY458775:BRK458775 BZU458775:CBG458775 CJQ458775:CLC458775 CTM458775:CUY458775 DDI458775:DEU458775 DNE458775:DOQ458775 DXA458775:DYM458775 EGW458775:EII458775 EQS458775:ESE458775 FAO458775:FCA458775 FKK458775:FLW458775 FUG458775:FVS458775 GEC458775:GFO458775 GNY458775:GPK458775 GXU458775:GZG458775 HHQ458775:HJC458775 HRM458775:HSY458775 IBI458775:ICU458775 ILE458775:IMQ458775 IVA458775:IWM458775 JEW458775:JGI458775 JOS458775:JQE458775 JYO458775:KAA458775 KIK458775:KJW458775 KSG458775:KTS458775 LCC458775:LDO458775 LLY458775:LNK458775 LVU458775:LXG458775 MFQ458775:MHC458775 MPM458775:MQY458775 MZI458775:NAU458775 NJE458775:NKQ458775 NTA458775:NUM458775 OCW458775:OEI458775 OMS458775:OOE458775 OWO458775:OYA458775 PGK458775:PHW458775 PQG458775:PRS458775 QAC458775:QBO458775 QJY458775:QLK458775 QTU458775:QVG458775 RDQ458775:RFC458775 RNM458775:ROY458775 RXI458775:RYU458775 SHE458775:SIQ458775 SRA458775:SSM458775 TAW458775:TCI458775 TKS458775:TME458775 TUO458775:TWA458775 UEK458775:UFW458775 UOG458775:UPS458775 UYC458775:UZO458775 VHY458775:VJK458775 VRU458775:VTG458775 WBQ458775:WDC458775 WLM458775:WMY458775 WVI458775:WWU458775 A524311:AM524311 IW524311:KI524311 SS524311:UE524311 ACO524311:AEA524311 AMK524311:ANW524311 AWG524311:AXS524311 BGC524311:BHO524311 BPY524311:BRK524311 BZU524311:CBG524311 CJQ524311:CLC524311 CTM524311:CUY524311 DDI524311:DEU524311 DNE524311:DOQ524311 DXA524311:DYM524311 EGW524311:EII524311 EQS524311:ESE524311 FAO524311:FCA524311 FKK524311:FLW524311 FUG524311:FVS524311 GEC524311:GFO524311 GNY524311:GPK524311 GXU524311:GZG524311 HHQ524311:HJC524311 HRM524311:HSY524311 IBI524311:ICU524311 ILE524311:IMQ524311 IVA524311:IWM524311 JEW524311:JGI524311 JOS524311:JQE524311 JYO524311:KAA524311 KIK524311:KJW524311 KSG524311:KTS524311 LCC524311:LDO524311 LLY524311:LNK524311 LVU524311:LXG524311 MFQ524311:MHC524311 MPM524311:MQY524311 MZI524311:NAU524311 NJE524311:NKQ524311 NTA524311:NUM524311 OCW524311:OEI524311 OMS524311:OOE524311 OWO524311:OYA524311 PGK524311:PHW524311 PQG524311:PRS524311 QAC524311:QBO524311 QJY524311:QLK524311 QTU524311:QVG524311 RDQ524311:RFC524311 RNM524311:ROY524311 RXI524311:RYU524311 SHE524311:SIQ524311 SRA524311:SSM524311 TAW524311:TCI524311 TKS524311:TME524311 TUO524311:TWA524311 UEK524311:UFW524311 UOG524311:UPS524311 UYC524311:UZO524311 VHY524311:VJK524311 VRU524311:VTG524311 WBQ524311:WDC524311 WLM524311:WMY524311 WVI524311:WWU524311 A589847:AM589847 IW589847:KI589847 SS589847:UE589847 ACO589847:AEA589847 AMK589847:ANW589847 AWG589847:AXS589847 BGC589847:BHO589847 BPY589847:BRK589847 BZU589847:CBG589847 CJQ589847:CLC589847 CTM589847:CUY589847 DDI589847:DEU589847 DNE589847:DOQ589847 DXA589847:DYM589847 EGW589847:EII589847 EQS589847:ESE589847 FAO589847:FCA589847 FKK589847:FLW589847 FUG589847:FVS589847 GEC589847:GFO589847 GNY589847:GPK589847 GXU589847:GZG589847 HHQ589847:HJC589847 HRM589847:HSY589847 IBI589847:ICU589847 ILE589847:IMQ589847 IVA589847:IWM589847 JEW589847:JGI589847 JOS589847:JQE589847 JYO589847:KAA589847 KIK589847:KJW589847 KSG589847:KTS589847 LCC589847:LDO589847 LLY589847:LNK589847 LVU589847:LXG589847 MFQ589847:MHC589847 MPM589847:MQY589847 MZI589847:NAU589847 NJE589847:NKQ589847 NTA589847:NUM589847 OCW589847:OEI589847 OMS589847:OOE589847 OWO589847:OYA589847 PGK589847:PHW589847 PQG589847:PRS589847 QAC589847:QBO589847 QJY589847:QLK589847 QTU589847:QVG589847 RDQ589847:RFC589847 RNM589847:ROY589847 RXI589847:RYU589847 SHE589847:SIQ589847 SRA589847:SSM589847 TAW589847:TCI589847 TKS589847:TME589847 TUO589847:TWA589847 UEK589847:UFW589847 UOG589847:UPS589847 UYC589847:UZO589847 VHY589847:VJK589847 VRU589847:VTG589847 WBQ589847:WDC589847 WLM589847:WMY589847 WVI589847:WWU589847 A655383:AM655383 IW655383:KI655383 SS655383:UE655383 ACO655383:AEA655383 AMK655383:ANW655383 AWG655383:AXS655383 BGC655383:BHO655383 BPY655383:BRK655383 BZU655383:CBG655383 CJQ655383:CLC655383 CTM655383:CUY655383 DDI655383:DEU655383 DNE655383:DOQ655383 DXA655383:DYM655383 EGW655383:EII655383 EQS655383:ESE655383 FAO655383:FCA655383 FKK655383:FLW655383 FUG655383:FVS655383 GEC655383:GFO655383 GNY655383:GPK655383 GXU655383:GZG655383 HHQ655383:HJC655383 HRM655383:HSY655383 IBI655383:ICU655383 ILE655383:IMQ655383 IVA655383:IWM655383 JEW655383:JGI655383 JOS655383:JQE655383 JYO655383:KAA655383 KIK655383:KJW655383 KSG655383:KTS655383 LCC655383:LDO655383 LLY655383:LNK655383 LVU655383:LXG655383 MFQ655383:MHC655383 MPM655383:MQY655383 MZI655383:NAU655383 NJE655383:NKQ655383 NTA655383:NUM655383 OCW655383:OEI655383 OMS655383:OOE655383 OWO655383:OYA655383 PGK655383:PHW655383 PQG655383:PRS655383 QAC655383:QBO655383 QJY655383:QLK655383 QTU655383:QVG655383 RDQ655383:RFC655383 RNM655383:ROY655383 RXI655383:RYU655383 SHE655383:SIQ655383 SRA655383:SSM655383 TAW655383:TCI655383 TKS655383:TME655383 TUO655383:TWA655383 UEK655383:UFW655383 UOG655383:UPS655383 UYC655383:UZO655383 VHY655383:VJK655383 VRU655383:VTG655383 WBQ655383:WDC655383 WLM655383:WMY655383 WVI655383:WWU655383 A720919:AM720919 IW720919:KI720919 SS720919:UE720919 ACO720919:AEA720919 AMK720919:ANW720919 AWG720919:AXS720919 BGC720919:BHO720919 BPY720919:BRK720919 BZU720919:CBG720919 CJQ720919:CLC720919 CTM720919:CUY720919 DDI720919:DEU720919 DNE720919:DOQ720919 DXA720919:DYM720919 EGW720919:EII720919 EQS720919:ESE720919 FAO720919:FCA720919 FKK720919:FLW720919 FUG720919:FVS720919 GEC720919:GFO720919 GNY720919:GPK720919 GXU720919:GZG720919 HHQ720919:HJC720919 HRM720919:HSY720919 IBI720919:ICU720919 ILE720919:IMQ720919 IVA720919:IWM720919 JEW720919:JGI720919 JOS720919:JQE720919 JYO720919:KAA720919 KIK720919:KJW720919 KSG720919:KTS720919 LCC720919:LDO720919 LLY720919:LNK720919 LVU720919:LXG720919 MFQ720919:MHC720919 MPM720919:MQY720919 MZI720919:NAU720919 NJE720919:NKQ720919 NTA720919:NUM720919 OCW720919:OEI720919 OMS720919:OOE720919 OWO720919:OYA720919 PGK720919:PHW720919 PQG720919:PRS720919 QAC720919:QBO720919 QJY720919:QLK720919 QTU720919:QVG720919 RDQ720919:RFC720919 RNM720919:ROY720919 RXI720919:RYU720919 SHE720919:SIQ720919 SRA720919:SSM720919 TAW720919:TCI720919 TKS720919:TME720919 TUO720919:TWA720919 UEK720919:UFW720919 UOG720919:UPS720919 UYC720919:UZO720919 VHY720919:VJK720919 VRU720919:VTG720919 WBQ720919:WDC720919 WLM720919:WMY720919 WVI720919:WWU720919 A786455:AM786455 IW786455:KI786455 SS786455:UE786455 ACO786455:AEA786455 AMK786455:ANW786455 AWG786455:AXS786455 BGC786455:BHO786455 BPY786455:BRK786455 BZU786455:CBG786455 CJQ786455:CLC786455 CTM786455:CUY786455 DDI786455:DEU786455 DNE786455:DOQ786455 DXA786455:DYM786455 EGW786455:EII786455 EQS786455:ESE786455 FAO786455:FCA786455 FKK786455:FLW786455 FUG786455:FVS786455 GEC786455:GFO786455 GNY786455:GPK786455 GXU786455:GZG786455 HHQ786455:HJC786455 HRM786455:HSY786455 IBI786455:ICU786455 ILE786455:IMQ786455 IVA786455:IWM786455 JEW786455:JGI786455 JOS786455:JQE786455 JYO786455:KAA786455 KIK786455:KJW786455 KSG786455:KTS786455 LCC786455:LDO786455 LLY786455:LNK786455 LVU786455:LXG786455 MFQ786455:MHC786455 MPM786455:MQY786455 MZI786455:NAU786455 NJE786455:NKQ786455 NTA786455:NUM786455 OCW786455:OEI786455 OMS786455:OOE786455 OWO786455:OYA786455 PGK786455:PHW786455 PQG786455:PRS786455 QAC786455:QBO786455 QJY786455:QLK786455 QTU786455:QVG786455 RDQ786455:RFC786455 RNM786455:ROY786455 RXI786455:RYU786455 SHE786455:SIQ786455 SRA786455:SSM786455 TAW786455:TCI786455 TKS786455:TME786455 TUO786455:TWA786455 UEK786455:UFW786455 UOG786455:UPS786455 UYC786455:UZO786455 VHY786455:VJK786455 VRU786455:VTG786455 WBQ786455:WDC786455 WLM786455:WMY786455 WVI786455:WWU786455 A851991:AM851991 IW851991:KI851991 SS851991:UE851991 ACO851991:AEA851991 AMK851991:ANW851991 AWG851991:AXS851991 BGC851991:BHO851991 BPY851991:BRK851991 BZU851991:CBG851991 CJQ851991:CLC851991 CTM851991:CUY851991 DDI851991:DEU851991 DNE851991:DOQ851991 DXA851991:DYM851991 EGW851991:EII851991 EQS851991:ESE851991 FAO851991:FCA851991 FKK851991:FLW851991 FUG851991:FVS851991 GEC851991:GFO851991 GNY851991:GPK851991 GXU851991:GZG851991 HHQ851991:HJC851991 HRM851991:HSY851991 IBI851991:ICU851991 ILE851991:IMQ851991 IVA851991:IWM851991 JEW851991:JGI851991 JOS851991:JQE851991 JYO851991:KAA851991 KIK851991:KJW851991 KSG851991:KTS851991 LCC851991:LDO851991 LLY851991:LNK851991 LVU851991:LXG851991 MFQ851991:MHC851991 MPM851991:MQY851991 MZI851991:NAU851991 NJE851991:NKQ851991 NTA851991:NUM851991 OCW851991:OEI851991 OMS851991:OOE851991 OWO851991:OYA851991 PGK851991:PHW851991 PQG851991:PRS851991 QAC851991:QBO851991 QJY851991:QLK851991 QTU851991:QVG851991 RDQ851991:RFC851991 RNM851991:ROY851991 RXI851991:RYU851991 SHE851991:SIQ851991 SRA851991:SSM851991 TAW851991:TCI851991 TKS851991:TME851991 TUO851991:TWA851991 UEK851991:UFW851991 UOG851991:UPS851991 UYC851991:UZO851991 VHY851991:VJK851991 VRU851991:VTG851991 WBQ851991:WDC851991 WLM851991:WMY851991 WVI851991:WWU851991 A917527:AM917527 IW917527:KI917527 SS917527:UE917527 ACO917527:AEA917527 AMK917527:ANW917527 AWG917527:AXS917527 BGC917527:BHO917527 BPY917527:BRK917527 BZU917527:CBG917527 CJQ917527:CLC917527 CTM917527:CUY917527 DDI917527:DEU917527 DNE917527:DOQ917527 DXA917527:DYM917527 EGW917527:EII917527 EQS917527:ESE917527 FAO917527:FCA917527 FKK917527:FLW917527 FUG917527:FVS917527 GEC917527:GFO917527 GNY917527:GPK917527 GXU917527:GZG917527 HHQ917527:HJC917527 HRM917527:HSY917527 IBI917527:ICU917527 ILE917527:IMQ917527 IVA917527:IWM917527 JEW917527:JGI917527 JOS917527:JQE917527 JYO917527:KAA917527 KIK917527:KJW917527 KSG917527:KTS917527 LCC917527:LDO917527 LLY917527:LNK917527 LVU917527:LXG917527 MFQ917527:MHC917527 MPM917527:MQY917527 MZI917527:NAU917527 NJE917527:NKQ917527 NTA917527:NUM917527 OCW917527:OEI917527 OMS917527:OOE917527 OWO917527:OYA917527 PGK917527:PHW917527 PQG917527:PRS917527 QAC917527:QBO917527 QJY917527:QLK917527 QTU917527:QVG917527 RDQ917527:RFC917527 RNM917527:ROY917527 RXI917527:RYU917527 SHE917527:SIQ917527 SRA917527:SSM917527 TAW917527:TCI917527 TKS917527:TME917527 TUO917527:TWA917527 UEK917527:UFW917527 UOG917527:UPS917527 UYC917527:UZO917527 VHY917527:VJK917527 VRU917527:VTG917527 WBQ917527:WDC917527 WLM917527:WMY917527 WVI917527:WWU917527 A983063:AM983063 IW983063:KI983063 SS983063:UE983063 ACO983063:AEA983063 AMK983063:ANW983063 AWG983063:AXS983063 BGC983063:BHO983063 BPY983063:BRK983063 BZU983063:CBG983063 CJQ983063:CLC983063 CTM983063:CUY983063 DDI983063:DEU983063 DNE983063:DOQ983063 DXA983063:DYM983063 EGW983063:EII983063 EQS983063:ESE983063 FAO983063:FCA983063 FKK983063:FLW983063 FUG983063:FVS983063 GEC983063:GFO983063 GNY983063:GPK983063 GXU983063:GZG983063 HHQ983063:HJC983063 HRM983063:HSY983063 IBI983063:ICU983063 ILE983063:IMQ983063 IVA983063:IWM983063 JEW983063:JGI983063 JOS983063:JQE983063 JYO983063:KAA983063 KIK983063:KJW983063 KSG983063:KTS983063 LCC983063:LDO983063 LLY983063:LNK983063 LVU983063:LXG983063 MFQ983063:MHC983063 MPM983063:MQY983063 MZI983063:NAU983063 NJE983063:NKQ983063 NTA983063:NUM983063 OCW983063:OEI983063 OMS983063:OOE983063 OWO983063:OYA983063 PGK983063:PHW983063 PQG983063:PRS983063 QAC983063:QBO983063 QJY983063:QLK983063 QTU983063:QVG983063 RDQ983063:RFC983063 RNM983063:ROY983063 RXI983063:RYU983063 SHE983063:SIQ983063 SRA983063:SSM983063 TAW983063:TCI983063 TKS983063:TME983063 TUO983063:TWA983063 UEK983063:UFW983063 UOG983063:UPS983063 UYC983063:UZO983063 VHY983063:VJK983063 VRU983063:VTG983063 WBQ983063:WDC983063 WLM983063:WMY983063 WVI983063:WWU983063" xr:uid="{99260881-823B-42E5-8D4B-438ED49D8C0A}">
      <formula1>PaymAppl_ProjectTypes</formula1>
    </dataValidation>
    <dataValidation type="decimal" allowBlank="1" showInputMessage="1" showErrorMessage="1" errorTitle="Fehler " error="Dieses Feld darf nur nummerisch befüllt werden und muss zwischen 0 und 100 liegen." sqref="P18:R18 JL18:JN18 TH18:TJ18 ADD18:ADF18 AMZ18:ANB18 AWV18:AWX18 BGR18:BGT18 BQN18:BQP18 CAJ18:CAL18 CKF18:CKH18 CUB18:CUD18 DDX18:DDZ18 DNT18:DNV18 DXP18:DXR18 EHL18:EHN18 ERH18:ERJ18 FBD18:FBF18 FKZ18:FLB18 FUV18:FUX18 GER18:GET18 GON18:GOP18 GYJ18:GYL18 HIF18:HIH18 HSB18:HSD18 IBX18:IBZ18 ILT18:ILV18 IVP18:IVR18 JFL18:JFN18 JPH18:JPJ18 JZD18:JZF18 KIZ18:KJB18 KSV18:KSX18 LCR18:LCT18 LMN18:LMP18 LWJ18:LWL18 MGF18:MGH18 MQB18:MQD18 MZX18:MZZ18 NJT18:NJV18 NTP18:NTR18 ODL18:ODN18 ONH18:ONJ18 OXD18:OXF18 PGZ18:PHB18 PQV18:PQX18 QAR18:QAT18 QKN18:QKP18 QUJ18:QUL18 REF18:REH18 ROB18:ROD18 RXX18:RXZ18 SHT18:SHV18 SRP18:SRR18 TBL18:TBN18 TLH18:TLJ18 TVD18:TVF18 UEZ18:UFB18 UOV18:UOX18 UYR18:UYT18 VIN18:VIP18 VSJ18:VSL18 WCF18:WCH18 WMB18:WMD18 WVX18:WVZ18 P65554:R65554 JL65554:JN65554 TH65554:TJ65554 ADD65554:ADF65554 AMZ65554:ANB65554 AWV65554:AWX65554 BGR65554:BGT65554 BQN65554:BQP65554 CAJ65554:CAL65554 CKF65554:CKH65554 CUB65554:CUD65554 DDX65554:DDZ65554 DNT65554:DNV65554 DXP65554:DXR65554 EHL65554:EHN65554 ERH65554:ERJ65554 FBD65554:FBF65554 FKZ65554:FLB65554 FUV65554:FUX65554 GER65554:GET65554 GON65554:GOP65554 GYJ65554:GYL65554 HIF65554:HIH65554 HSB65554:HSD65554 IBX65554:IBZ65554 ILT65554:ILV65554 IVP65554:IVR65554 JFL65554:JFN65554 JPH65554:JPJ65554 JZD65554:JZF65554 KIZ65554:KJB65554 KSV65554:KSX65554 LCR65554:LCT65554 LMN65554:LMP65554 LWJ65554:LWL65554 MGF65554:MGH65554 MQB65554:MQD65554 MZX65554:MZZ65554 NJT65554:NJV65554 NTP65554:NTR65554 ODL65554:ODN65554 ONH65554:ONJ65554 OXD65554:OXF65554 PGZ65554:PHB65554 PQV65554:PQX65554 QAR65554:QAT65554 QKN65554:QKP65554 QUJ65554:QUL65554 REF65554:REH65554 ROB65554:ROD65554 RXX65554:RXZ65554 SHT65554:SHV65554 SRP65554:SRR65554 TBL65554:TBN65554 TLH65554:TLJ65554 TVD65554:TVF65554 UEZ65554:UFB65554 UOV65554:UOX65554 UYR65554:UYT65554 VIN65554:VIP65554 VSJ65554:VSL65554 WCF65554:WCH65554 WMB65554:WMD65554 WVX65554:WVZ65554 P131090:R131090 JL131090:JN131090 TH131090:TJ131090 ADD131090:ADF131090 AMZ131090:ANB131090 AWV131090:AWX131090 BGR131090:BGT131090 BQN131090:BQP131090 CAJ131090:CAL131090 CKF131090:CKH131090 CUB131090:CUD131090 DDX131090:DDZ131090 DNT131090:DNV131090 DXP131090:DXR131090 EHL131090:EHN131090 ERH131090:ERJ131090 FBD131090:FBF131090 FKZ131090:FLB131090 FUV131090:FUX131090 GER131090:GET131090 GON131090:GOP131090 GYJ131090:GYL131090 HIF131090:HIH131090 HSB131090:HSD131090 IBX131090:IBZ131090 ILT131090:ILV131090 IVP131090:IVR131090 JFL131090:JFN131090 JPH131090:JPJ131090 JZD131090:JZF131090 KIZ131090:KJB131090 KSV131090:KSX131090 LCR131090:LCT131090 LMN131090:LMP131090 LWJ131090:LWL131090 MGF131090:MGH131090 MQB131090:MQD131090 MZX131090:MZZ131090 NJT131090:NJV131090 NTP131090:NTR131090 ODL131090:ODN131090 ONH131090:ONJ131090 OXD131090:OXF131090 PGZ131090:PHB131090 PQV131090:PQX131090 QAR131090:QAT131090 QKN131090:QKP131090 QUJ131090:QUL131090 REF131090:REH131090 ROB131090:ROD131090 RXX131090:RXZ131090 SHT131090:SHV131090 SRP131090:SRR131090 TBL131090:TBN131090 TLH131090:TLJ131090 TVD131090:TVF131090 UEZ131090:UFB131090 UOV131090:UOX131090 UYR131090:UYT131090 VIN131090:VIP131090 VSJ131090:VSL131090 WCF131090:WCH131090 WMB131090:WMD131090 WVX131090:WVZ131090 P196626:R196626 JL196626:JN196626 TH196626:TJ196626 ADD196626:ADF196626 AMZ196626:ANB196626 AWV196626:AWX196626 BGR196626:BGT196626 BQN196626:BQP196626 CAJ196626:CAL196626 CKF196626:CKH196626 CUB196626:CUD196626 DDX196626:DDZ196626 DNT196626:DNV196626 DXP196626:DXR196626 EHL196626:EHN196626 ERH196626:ERJ196626 FBD196626:FBF196626 FKZ196626:FLB196626 FUV196626:FUX196626 GER196626:GET196626 GON196626:GOP196626 GYJ196626:GYL196626 HIF196626:HIH196626 HSB196626:HSD196626 IBX196626:IBZ196626 ILT196626:ILV196626 IVP196626:IVR196626 JFL196626:JFN196626 JPH196626:JPJ196626 JZD196626:JZF196626 KIZ196626:KJB196626 KSV196626:KSX196626 LCR196626:LCT196626 LMN196626:LMP196626 LWJ196626:LWL196626 MGF196626:MGH196626 MQB196626:MQD196626 MZX196626:MZZ196626 NJT196626:NJV196626 NTP196626:NTR196626 ODL196626:ODN196626 ONH196626:ONJ196626 OXD196626:OXF196626 PGZ196626:PHB196626 PQV196626:PQX196626 QAR196626:QAT196626 QKN196626:QKP196626 QUJ196626:QUL196626 REF196626:REH196626 ROB196626:ROD196626 RXX196626:RXZ196626 SHT196626:SHV196626 SRP196626:SRR196626 TBL196626:TBN196626 TLH196626:TLJ196626 TVD196626:TVF196626 UEZ196626:UFB196626 UOV196626:UOX196626 UYR196626:UYT196626 VIN196626:VIP196626 VSJ196626:VSL196626 WCF196626:WCH196626 WMB196626:WMD196626 WVX196626:WVZ196626 P262162:R262162 JL262162:JN262162 TH262162:TJ262162 ADD262162:ADF262162 AMZ262162:ANB262162 AWV262162:AWX262162 BGR262162:BGT262162 BQN262162:BQP262162 CAJ262162:CAL262162 CKF262162:CKH262162 CUB262162:CUD262162 DDX262162:DDZ262162 DNT262162:DNV262162 DXP262162:DXR262162 EHL262162:EHN262162 ERH262162:ERJ262162 FBD262162:FBF262162 FKZ262162:FLB262162 FUV262162:FUX262162 GER262162:GET262162 GON262162:GOP262162 GYJ262162:GYL262162 HIF262162:HIH262162 HSB262162:HSD262162 IBX262162:IBZ262162 ILT262162:ILV262162 IVP262162:IVR262162 JFL262162:JFN262162 JPH262162:JPJ262162 JZD262162:JZF262162 KIZ262162:KJB262162 KSV262162:KSX262162 LCR262162:LCT262162 LMN262162:LMP262162 LWJ262162:LWL262162 MGF262162:MGH262162 MQB262162:MQD262162 MZX262162:MZZ262162 NJT262162:NJV262162 NTP262162:NTR262162 ODL262162:ODN262162 ONH262162:ONJ262162 OXD262162:OXF262162 PGZ262162:PHB262162 PQV262162:PQX262162 QAR262162:QAT262162 QKN262162:QKP262162 QUJ262162:QUL262162 REF262162:REH262162 ROB262162:ROD262162 RXX262162:RXZ262162 SHT262162:SHV262162 SRP262162:SRR262162 TBL262162:TBN262162 TLH262162:TLJ262162 TVD262162:TVF262162 UEZ262162:UFB262162 UOV262162:UOX262162 UYR262162:UYT262162 VIN262162:VIP262162 VSJ262162:VSL262162 WCF262162:WCH262162 WMB262162:WMD262162 WVX262162:WVZ262162 P327698:R327698 JL327698:JN327698 TH327698:TJ327698 ADD327698:ADF327698 AMZ327698:ANB327698 AWV327698:AWX327698 BGR327698:BGT327698 BQN327698:BQP327698 CAJ327698:CAL327698 CKF327698:CKH327698 CUB327698:CUD327698 DDX327698:DDZ327698 DNT327698:DNV327698 DXP327698:DXR327698 EHL327698:EHN327698 ERH327698:ERJ327698 FBD327698:FBF327698 FKZ327698:FLB327698 FUV327698:FUX327698 GER327698:GET327698 GON327698:GOP327698 GYJ327698:GYL327698 HIF327698:HIH327698 HSB327698:HSD327698 IBX327698:IBZ327698 ILT327698:ILV327698 IVP327698:IVR327698 JFL327698:JFN327698 JPH327698:JPJ327698 JZD327698:JZF327698 KIZ327698:KJB327698 KSV327698:KSX327698 LCR327698:LCT327698 LMN327698:LMP327698 LWJ327698:LWL327698 MGF327698:MGH327698 MQB327698:MQD327698 MZX327698:MZZ327698 NJT327698:NJV327698 NTP327698:NTR327698 ODL327698:ODN327698 ONH327698:ONJ327698 OXD327698:OXF327698 PGZ327698:PHB327698 PQV327698:PQX327698 QAR327698:QAT327698 QKN327698:QKP327698 QUJ327698:QUL327698 REF327698:REH327698 ROB327698:ROD327698 RXX327698:RXZ327698 SHT327698:SHV327698 SRP327698:SRR327698 TBL327698:TBN327698 TLH327698:TLJ327698 TVD327698:TVF327698 UEZ327698:UFB327698 UOV327698:UOX327698 UYR327698:UYT327698 VIN327698:VIP327698 VSJ327698:VSL327698 WCF327698:WCH327698 WMB327698:WMD327698 WVX327698:WVZ327698 P393234:R393234 JL393234:JN393234 TH393234:TJ393234 ADD393234:ADF393234 AMZ393234:ANB393234 AWV393234:AWX393234 BGR393234:BGT393234 BQN393234:BQP393234 CAJ393234:CAL393234 CKF393234:CKH393234 CUB393234:CUD393234 DDX393234:DDZ393234 DNT393234:DNV393234 DXP393234:DXR393234 EHL393234:EHN393234 ERH393234:ERJ393234 FBD393234:FBF393234 FKZ393234:FLB393234 FUV393234:FUX393234 GER393234:GET393234 GON393234:GOP393234 GYJ393234:GYL393234 HIF393234:HIH393234 HSB393234:HSD393234 IBX393234:IBZ393234 ILT393234:ILV393234 IVP393234:IVR393234 JFL393234:JFN393234 JPH393234:JPJ393234 JZD393234:JZF393234 KIZ393234:KJB393234 KSV393234:KSX393234 LCR393234:LCT393234 LMN393234:LMP393234 LWJ393234:LWL393234 MGF393234:MGH393234 MQB393234:MQD393234 MZX393234:MZZ393234 NJT393234:NJV393234 NTP393234:NTR393234 ODL393234:ODN393234 ONH393234:ONJ393234 OXD393234:OXF393234 PGZ393234:PHB393234 PQV393234:PQX393234 QAR393234:QAT393234 QKN393234:QKP393234 QUJ393234:QUL393234 REF393234:REH393234 ROB393234:ROD393234 RXX393234:RXZ393234 SHT393234:SHV393234 SRP393234:SRR393234 TBL393234:TBN393234 TLH393234:TLJ393234 TVD393234:TVF393234 UEZ393234:UFB393234 UOV393234:UOX393234 UYR393234:UYT393234 VIN393234:VIP393234 VSJ393234:VSL393234 WCF393234:WCH393234 WMB393234:WMD393234 WVX393234:WVZ393234 P458770:R458770 JL458770:JN458770 TH458770:TJ458770 ADD458770:ADF458770 AMZ458770:ANB458770 AWV458770:AWX458770 BGR458770:BGT458770 BQN458770:BQP458770 CAJ458770:CAL458770 CKF458770:CKH458770 CUB458770:CUD458770 DDX458770:DDZ458770 DNT458770:DNV458770 DXP458770:DXR458770 EHL458770:EHN458770 ERH458770:ERJ458770 FBD458770:FBF458770 FKZ458770:FLB458770 FUV458770:FUX458770 GER458770:GET458770 GON458770:GOP458770 GYJ458770:GYL458770 HIF458770:HIH458770 HSB458770:HSD458770 IBX458770:IBZ458770 ILT458770:ILV458770 IVP458770:IVR458770 JFL458770:JFN458770 JPH458770:JPJ458770 JZD458770:JZF458770 KIZ458770:KJB458770 KSV458770:KSX458770 LCR458770:LCT458770 LMN458770:LMP458770 LWJ458770:LWL458770 MGF458770:MGH458770 MQB458770:MQD458770 MZX458770:MZZ458770 NJT458770:NJV458770 NTP458770:NTR458770 ODL458770:ODN458770 ONH458770:ONJ458770 OXD458770:OXF458770 PGZ458770:PHB458770 PQV458770:PQX458770 QAR458770:QAT458770 QKN458770:QKP458770 QUJ458770:QUL458770 REF458770:REH458770 ROB458770:ROD458770 RXX458770:RXZ458770 SHT458770:SHV458770 SRP458770:SRR458770 TBL458770:TBN458770 TLH458770:TLJ458770 TVD458770:TVF458770 UEZ458770:UFB458770 UOV458770:UOX458770 UYR458770:UYT458770 VIN458770:VIP458770 VSJ458770:VSL458770 WCF458770:WCH458770 WMB458770:WMD458770 WVX458770:WVZ458770 P524306:R524306 JL524306:JN524306 TH524306:TJ524306 ADD524306:ADF524306 AMZ524306:ANB524306 AWV524306:AWX524306 BGR524306:BGT524306 BQN524306:BQP524306 CAJ524306:CAL524306 CKF524306:CKH524306 CUB524306:CUD524306 DDX524306:DDZ524306 DNT524306:DNV524306 DXP524306:DXR524306 EHL524306:EHN524306 ERH524306:ERJ524306 FBD524306:FBF524306 FKZ524306:FLB524306 FUV524306:FUX524306 GER524306:GET524306 GON524306:GOP524306 GYJ524306:GYL524306 HIF524306:HIH524306 HSB524306:HSD524306 IBX524306:IBZ524306 ILT524306:ILV524306 IVP524306:IVR524306 JFL524306:JFN524306 JPH524306:JPJ524306 JZD524306:JZF524306 KIZ524306:KJB524306 KSV524306:KSX524306 LCR524306:LCT524306 LMN524306:LMP524306 LWJ524306:LWL524306 MGF524306:MGH524306 MQB524306:MQD524306 MZX524306:MZZ524306 NJT524306:NJV524306 NTP524306:NTR524306 ODL524306:ODN524306 ONH524306:ONJ524306 OXD524306:OXF524306 PGZ524306:PHB524306 PQV524306:PQX524306 QAR524306:QAT524306 QKN524306:QKP524306 QUJ524306:QUL524306 REF524306:REH524306 ROB524306:ROD524306 RXX524306:RXZ524306 SHT524306:SHV524306 SRP524306:SRR524306 TBL524306:TBN524306 TLH524306:TLJ524306 TVD524306:TVF524306 UEZ524306:UFB524306 UOV524306:UOX524306 UYR524306:UYT524306 VIN524306:VIP524306 VSJ524306:VSL524306 WCF524306:WCH524306 WMB524306:WMD524306 WVX524306:WVZ524306 P589842:R589842 JL589842:JN589842 TH589842:TJ589842 ADD589842:ADF589842 AMZ589842:ANB589842 AWV589842:AWX589842 BGR589842:BGT589842 BQN589842:BQP589842 CAJ589842:CAL589842 CKF589842:CKH589842 CUB589842:CUD589842 DDX589842:DDZ589842 DNT589842:DNV589842 DXP589842:DXR589842 EHL589842:EHN589842 ERH589842:ERJ589842 FBD589842:FBF589842 FKZ589842:FLB589842 FUV589842:FUX589842 GER589842:GET589842 GON589842:GOP589842 GYJ589842:GYL589842 HIF589842:HIH589842 HSB589842:HSD589842 IBX589842:IBZ589842 ILT589842:ILV589842 IVP589842:IVR589842 JFL589842:JFN589842 JPH589842:JPJ589842 JZD589842:JZF589842 KIZ589842:KJB589842 KSV589842:KSX589842 LCR589842:LCT589842 LMN589842:LMP589842 LWJ589842:LWL589842 MGF589842:MGH589842 MQB589842:MQD589842 MZX589842:MZZ589842 NJT589842:NJV589842 NTP589842:NTR589842 ODL589842:ODN589842 ONH589842:ONJ589842 OXD589842:OXF589842 PGZ589842:PHB589842 PQV589842:PQX589842 QAR589842:QAT589842 QKN589842:QKP589842 QUJ589842:QUL589842 REF589842:REH589842 ROB589842:ROD589842 RXX589842:RXZ589842 SHT589842:SHV589842 SRP589842:SRR589842 TBL589842:TBN589842 TLH589842:TLJ589842 TVD589842:TVF589842 UEZ589842:UFB589842 UOV589842:UOX589842 UYR589842:UYT589842 VIN589842:VIP589842 VSJ589842:VSL589842 WCF589842:WCH589842 WMB589842:WMD589842 WVX589842:WVZ589842 P655378:R655378 JL655378:JN655378 TH655378:TJ655378 ADD655378:ADF655378 AMZ655378:ANB655378 AWV655378:AWX655378 BGR655378:BGT655378 BQN655378:BQP655378 CAJ655378:CAL655378 CKF655378:CKH655378 CUB655378:CUD655378 DDX655378:DDZ655378 DNT655378:DNV655378 DXP655378:DXR655378 EHL655378:EHN655378 ERH655378:ERJ655378 FBD655378:FBF655378 FKZ655378:FLB655378 FUV655378:FUX655378 GER655378:GET655378 GON655378:GOP655378 GYJ655378:GYL655378 HIF655378:HIH655378 HSB655378:HSD655378 IBX655378:IBZ655378 ILT655378:ILV655378 IVP655378:IVR655378 JFL655378:JFN655378 JPH655378:JPJ655378 JZD655378:JZF655378 KIZ655378:KJB655378 KSV655378:KSX655378 LCR655378:LCT655378 LMN655378:LMP655378 LWJ655378:LWL655378 MGF655378:MGH655378 MQB655378:MQD655378 MZX655378:MZZ655378 NJT655378:NJV655378 NTP655378:NTR655378 ODL655378:ODN655378 ONH655378:ONJ655378 OXD655378:OXF655378 PGZ655378:PHB655378 PQV655378:PQX655378 QAR655378:QAT655378 QKN655378:QKP655378 QUJ655378:QUL655378 REF655378:REH655378 ROB655378:ROD655378 RXX655378:RXZ655378 SHT655378:SHV655378 SRP655378:SRR655378 TBL655378:TBN655378 TLH655378:TLJ655378 TVD655378:TVF655378 UEZ655378:UFB655378 UOV655378:UOX655378 UYR655378:UYT655378 VIN655378:VIP655378 VSJ655378:VSL655378 WCF655378:WCH655378 WMB655378:WMD655378 WVX655378:WVZ655378 P720914:R720914 JL720914:JN720914 TH720914:TJ720914 ADD720914:ADF720914 AMZ720914:ANB720914 AWV720914:AWX720914 BGR720914:BGT720914 BQN720914:BQP720914 CAJ720914:CAL720914 CKF720914:CKH720914 CUB720914:CUD720914 DDX720914:DDZ720914 DNT720914:DNV720914 DXP720914:DXR720914 EHL720914:EHN720914 ERH720914:ERJ720914 FBD720914:FBF720914 FKZ720914:FLB720914 FUV720914:FUX720914 GER720914:GET720914 GON720914:GOP720914 GYJ720914:GYL720914 HIF720914:HIH720914 HSB720914:HSD720914 IBX720914:IBZ720914 ILT720914:ILV720914 IVP720914:IVR720914 JFL720914:JFN720914 JPH720914:JPJ720914 JZD720914:JZF720914 KIZ720914:KJB720914 KSV720914:KSX720914 LCR720914:LCT720914 LMN720914:LMP720914 LWJ720914:LWL720914 MGF720914:MGH720914 MQB720914:MQD720914 MZX720914:MZZ720914 NJT720914:NJV720914 NTP720914:NTR720914 ODL720914:ODN720914 ONH720914:ONJ720914 OXD720914:OXF720914 PGZ720914:PHB720914 PQV720914:PQX720914 QAR720914:QAT720914 QKN720914:QKP720914 QUJ720914:QUL720914 REF720914:REH720914 ROB720914:ROD720914 RXX720914:RXZ720914 SHT720914:SHV720914 SRP720914:SRR720914 TBL720914:TBN720914 TLH720914:TLJ720914 TVD720914:TVF720914 UEZ720914:UFB720914 UOV720914:UOX720914 UYR720914:UYT720914 VIN720914:VIP720914 VSJ720914:VSL720914 WCF720914:WCH720914 WMB720914:WMD720914 WVX720914:WVZ720914 P786450:R786450 JL786450:JN786450 TH786450:TJ786450 ADD786450:ADF786450 AMZ786450:ANB786450 AWV786450:AWX786450 BGR786450:BGT786450 BQN786450:BQP786450 CAJ786450:CAL786450 CKF786450:CKH786450 CUB786450:CUD786450 DDX786450:DDZ786450 DNT786450:DNV786450 DXP786450:DXR786450 EHL786450:EHN786450 ERH786450:ERJ786450 FBD786450:FBF786450 FKZ786450:FLB786450 FUV786450:FUX786450 GER786450:GET786450 GON786450:GOP786450 GYJ786450:GYL786450 HIF786450:HIH786450 HSB786450:HSD786450 IBX786450:IBZ786450 ILT786450:ILV786450 IVP786450:IVR786450 JFL786450:JFN786450 JPH786450:JPJ786450 JZD786450:JZF786450 KIZ786450:KJB786450 KSV786450:KSX786450 LCR786450:LCT786450 LMN786450:LMP786450 LWJ786450:LWL786450 MGF786450:MGH786450 MQB786450:MQD786450 MZX786450:MZZ786450 NJT786450:NJV786450 NTP786450:NTR786450 ODL786450:ODN786450 ONH786450:ONJ786450 OXD786450:OXF786450 PGZ786450:PHB786450 PQV786450:PQX786450 QAR786450:QAT786450 QKN786450:QKP786450 QUJ786450:QUL786450 REF786450:REH786450 ROB786450:ROD786450 RXX786450:RXZ786450 SHT786450:SHV786450 SRP786450:SRR786450 TBL786450:TBN786450 TLH786450:TLJ786450 TVD786450:TVF786450 UEZ786450:UFB786450 UOV786450:UOX786450 UYR786450:UYT786450 VIN786450:VIP786450 VSJ786450:VSL786450 WCF786450:WCH786450 WMB786450:WMD786450 WVX786450:WVZ786450 P851986:R851986 JL851986:JN851986 TH851986:TJ851986 ADD851986:ADF851986 AMZ851986:ANB851986 AWV851986:AWX851986 BGR851986:BGT851986 BQN851986:BQP851986 CAJ851986:CAL851986 CKF851986:CKH851986 CUB851986:CUD851986 DDX851986:DDZ851986 DNT851986:DNV851986 DXP851986:DXR851986 EHL851986:EHN851986 ERH851986:ERJ851986 FBD851986:FBF851986 FKZ851986:FLB851986 FUV851986:FUX851986 GER851986:GET851986 GON851986:GOP851986 GYJ851986:GYL851986 HIF851986:HIH851986 HSB851986:HSD851986 IBX851986:IBZ851986 ILT851986:ILV851986 IVP851986:IVR851986 JFL851986:JFN851986 JPH851986:JPJ851986 JZD851986:JZF851986 KIZ851986:KJB851986 KSV851986:KSX851986 LCR851986:LCT851986 LMN851986:LMP851986 LWJ851986:LWL851986 MGF851986:MGH851986 MQB851986:MQD851986 MZX851986:MZZ851986 NJT851986:NJV851986 NTP851986:NTR851986 ODL851986:ODN851986 ONH851986:ONJ851986 OXD851986:OXF851986 PGZ851986:PHB851986 PQV851986:PQX851986 QAR851986:QAT851986 QKN851986:QKP851986 QUJ851986:QUL851986 REF851986:REH851986 ROB851986:ROD851986 RXX851986:RXZ851986 SHT851986:SHV851986 SRP851986:SRR851986 TBL851986:TBN851986 TLH851986:TLJ851986 TVD851986:TVF851986 UEZ851986:UFB851986 UOV851986:UOX851986 UYR851986:UYT851986 VIN851986:VIP851986 VSJ851986:VSL851986 WCF851986:WCH851986 WMB851986:WMD851986 WVX851986:WVZ851986 P917522:R917522 JL917522:JN917522 TH917522:TJ917522 ADD917522:ADF917522 AMZ917522:ANB917522 AWV917522:AWX917522 BGR917522:BGT917522 BQN917522:BQP917522 CAJ917522:CAL917522 CKF917522:CKH917522 CUB917522:CUD917522 DDX917522:DDZ917522 DNT917522:DNV917522 DXP917522:DXR917522 EHL917522:EHN917522 ERH917522:ERJ917522 FBD917522:FBF917522 FKZ917522:FLB917522 FUV917522:FUX917522 GER917522:GET917522 GON917522:GOP917522 GYJ917522:GYL917522 HIF917522:HIH917522 HSB917522:HSD917522 IBX917522:IBZ917522 ILT917522:ILV917522 IVP917522:IVR917522 JFL917522:JFN917522 JPH917522:JPJ917522 JZD917522:JZF917522 KIZ917522:KJB917522 KSV917522:KSX917522 LCR917522:LCT917522 LMN917522:LMP917522 LWJ917522:LWL917522 MGF917522:MGH917522 MQB917522:MQD917522 MZX917522:MZZ917522 NJT917522:NJV917522 NTP917522:NTR917522 ODL917522:ODN917522 ONH917522:ONJ917522 OXD917522:OXF917522 PGZ917522:PHB917522 PQV917522:PQX917522 QAR917522:QAT917522 QKN917522:QKP917522 QUJ917522:QUL917522 REF917522:REH917522 ROB917522:ROD917522 RXX917522:RXZ917522 SHT917522:SHV917522 SRP917522:SRR917522 TBL917522:TBN917522 TLH917522:TLJ917522 TVD917522:TVF917522 UEZ917522:UFB917522 UOV917522:UOX917522 UYR917522:UYT917522 VIN917522:VIP917522 VSJ917522:VSL917522 WCF917522:WCH917522 WMB917522:WMD917522 WVX917522:WVZ917522 P983058:R983058 JL983058:JN983058 TH983058:TJ983058 ADD983058:ADF983058 AMZ983058:ANB983058 AWV983058:AWX983058 BGR983058:BGT983058 BQN983058:BQP983058 CAJ983058:CAL983058 CKF983058:CKH983058 CUB983058:CUD983058 DDX983058:DDZ983058 DNT983058:DNV983058 DXP983058:DXR983058 EHL983058:EHN983058 ERH983058:ERJ983058 FBD983058:FBF983058 FKZ983058:FLB983058 FUV983058:FUX983058 GER983058:GET983058 GON983058:GOP983058 GYJ983058:GYL983058 HIF983058:HIH983058 HSB983058:HSD983058 IBX983058:IBZ983058 ILT983058:ILV983058 IVP983058:IVR983058 JFL983058:JFN983058 JPH983058:JPJ983058 JZD983058:JZF983058 KIZ983058:KJB983058 KSV983058:KSX983058 LCR983058:LCT983058 LMN983058:LMP983058 LWJ983058:LWL983058 MGF983058:MGH983058 MQB983058:MQD983058 MZX983058:MZZ983058 NJT983058:NJV983058 NTP983058:NTR983058 ODL983058:ODN983058 ONH983058:ONJ983058 OXD983058:OXF983058 PGZ983058:PHB983058 PQV983058:PQX983058 QAR983058:QAT983058 QKN983058:QKP983058 QUJ983058:QUL983058 REF983058:REH983058 ROB983058:ROD983058 RXX983058:RXZ983058 SHT983058:SHV983058 SRP983058:SRR983058 TBL983058:TBN983058 TLH983058:TLJ983058 TVD983058:TVF983058 UEZ983058:UFB983058 UOV983058:UOX983058 UYR983058:UYT983058 VIN983058:VIP983058 VSJ983058:VSL983058 WCF983058:WCH983058 WMB983058:WMD983058 WVX983058:WVZ983058" xr:uid="{90E7CD8A-D77F-49E7-825D-2F5EBBA972FF}">
      <formula1>0</formula1>
      <formula2>100</formula2>
    </dataValidation>
    <dataValidation type="whole" allowBlank="1" showInputMessage="1" showErrorMessage="1" errorTitle="Fehler" error="Dieses Feld darf nur nummerisch befüllt werden." sqref="I16:K16 JE16:JG16 TA16:TC16 ACW16:ACY16 AMS16:AMU16 AWO16:AWQ16 BGK16:BGM16 BQG16:BQI16 CAC16:CAE16 CJY16:CKA16 CTU16:CTW16 DDQ16:DDS16 DNM16:DNO16 DXI16:DXK16 EHE16:EHG16 ERA16:ERC16 FAW16:FAY16 FKS16:FKU16 FUO16:FUQ16 GEK16:GEM16 GOG16:GOI16 GYC16:GYE16 HHY16:HIA16 HRU16:HRW16 IBQ16:IBS16 ILM16:ILO16 IVI16:IVK16 JFE16:JFG16 JPA16:JPC16 JYW16:JYY16 KIS16:KIU16 KSO16:KSQ16 LCK16:LCM16 LMG16:LMI16 LWC16:LWE16 MFY16:MGA16 MPU16:MPW16 MZQ16:MZS16 NJM16:NJO16 NTI16:NTK16 ODE16:ODG16 ONA16:ONC16 OWW16:OWY16 PGS16:PGU16 PQO16:PQQ16 QAK16:QAM16 QKG16:QKI16 QUC16:QUE16 RDY16:REA16 RNU16:RNW16 RXQ16:RXS16 SHM16:SHO16 SRI16:SRK16 TBE16:TBG16 TLA16:TLC16 TUW16:TUY16 UES16:UEU16 UOO16:UOQ16 UYK16:UYM16 VIG16:VII16 VSC16:VSE16 WBY16:WCA16 WLU16:WLW16 WVQ16:WVS16 I65552:K65552 JE65552:JG65552 TA65552:TC65552 ACW65552:ACY65552 AMS65552:AMU65552 AWO65552:AWQ65552 BGK65552:BGM65552 BQG65552:BQI65552 CAC65552:CAE65552 CJY65552:CKA65552 CTU65552:CTW65552 DDQ65552:DDS65552 DNM65552:DNO65552 DXI65552:DXK65552 EHE65552:EHG65552 ERA65552:ERC65552 FAW65552:FAY65552 FKS65552:FKU65552 FUO65552:FUQ65552 GEK65552:GEM65552 GOG65552:GOI65552 GYC65552:GYE65552 HHY65552:HIA65552 HRU65552:HRW65552 IBQ65552:IBS65552 ILM65552:ILO65552 IVI65552:IVK65552 JFE65552:JFG65552 JPA65552:JPC65552 JYW65552:JYY65552 KIS65552:KIU65552 KSO65552:KSQ65552 LCK65552:LCM65552 LMG65552:LMI65552 LWC65552:LWE65552 MFY65552:MGA65552 MPU65552:MPW65552 MZQ65552:MZS65552 NJM65552:NJO65552 NTI65552:NTK65552 ODE65552:ODG65552 ONA65552:ONC65552 OWW65552:OWY65552 PGS65552:PGU65552 PQO65552:PQQ65552 QAK65552:QAM65552 QKG65552:QKI65552 QUC65552:QUE65552 RDY65552:REA65552 RNU65552:RNW65552 RXQ65552:RXS65552 SHM65552:SHO65552 SRI65552:SRK65552 TBE65552:TBG65552 TLA65552:TLC65552 TUW65552:TUY65552 UES65552:UEU65552 UOO65552:UOQ65552 UYK65552:UYM65552 VIG65552:VII65552 VSC65552:VSE65552 WBY65552:WCA65552 WLU65552:WLW65552 WVQ65552:WVS65552 I131088:K131088 JE131088:JG131088 TA131088:TC131088 ACW131088:ACY131088 AMS131088:AMU131088 AWO131088:AWQ131088 BGK131088:BGM131088 BQG131088:BQI131088 CAC131088:CAE131088 CJY131088:CKA131088 CTU131088:CTW131088 DDQ131088:DDS131088 DNM131088:DNO131088 DXI131088:DXK131088 EHE131088:EHG131088 ERA131088:ERC131088 FAW131088:FAY131088 FKS131088:FKU131088 FUO131088:FUQ131088 GEK131088:GEM131088 GOG131088:GOI131088 GYC131088:GYE131088 HHY131088:HIA131088 HRU131088:HRW131088 IBQ131088:IBS131088 ILM131088:ILO131088 IVI131088:IVK131088 JFE131088:JFG131088 JPA131088:JPC131088 JYW131088:JYY131088 KIS131088:KIU131088 KSO131088:KSQ131088 LCK131088:LCM131088 LMG131088:LMI131088 LWC131088:LWE131088 MFY131088:MGA131088 MPU131088:MPW131088 MZQ131088:MZS131088 NJM131088:NJO131088 NTI131088:NTK131088 ODE131088:ODG131088 ONA131088:ONC131088 OWW131088:OWY131088 PGS131088:PGU131088 PQO131088:PQQ131088 QAK131088:QAM131088 QKG131088:QKI131088 QUC131088:QUE131088 RDY131088:REA131088 RNU131088:RNW131088 RXQ131088:RXS131088 SHM131088:SHO131088 SRI131088:SRK131088 TBE131088:TBG131088 TLA131088:TLC131088 TUW131088:TUY131088 UES131088:UEU131088 UOO131088:UOQ131088 UYK131088:UYM131088 VIG131088:VII131088 VSC131088:VSE131088 WBY131088:WCA131088 WLU131088:WLW131088 WVQ131088:WVS131088 I196624:K196624 JE196624:JG196624 TA196624:TC196624 ACW196624:ACY196624 AMS196624:AMU196624 AWO196624:AWQ196624 BGK196624:BGM196624 BQG196624:BQI196624 CAC196624:CAE196624 CJY196624:CKA196624 CTU196624:CTW196624 DDQ196624:DDS196624 DNM196624:DNO196624 DXI196624:DXK196624 EHE196624:EHG196624 ERA196624:ERC196624 FAW196624:FAY196624 FKS196624:FKU196624 FUO196624:FUQ196624 GEK196624:GEM196624 GOG196624:GOI196624 GYC196624:GYE196624 HHY196624:HIA196624 HRU196624:HRW196624 IBQ196624:IBS196624 ILM196624:ILO196624 IVI196624:IVK196624 JFE196624:JFG196624 JPA196624:JPC196624 JYW196624:JYY196624 KIS196624:KIU196624 KSO196624:KSQ196624 LCK196624:LCM196624 LMG196624:LMI196624 LWC196624:LWE196624 MFY196624:MGA196624 MPU196624:MPW196624 MZQ196624:MZS196624 NJM196624:NJO196624 NTI196624:NTK196624 ODE196624:ODG196624 ONA196624:ONC196624 OWW196624:OWY196624 PGS196624:PGU196624 PQO196624:PQQ196624 QAK196624:QAM196624 QKG196624:QKI196624 QUC196624:QUE196624 RDY196624:REA196624 RNU196624:RNW196624 RXQ196624:RXS196624 SHM196624:SHO196624 SRI196624:SRK196624 TBE196624:TBG196624 TLA196624:TLC196624 TUW196624:TUY196624 UES196624:UEU196624 UOO196624:UOQ196624 UYK196624:UYM196624 VIG196624:VII196624 VSC196624:VSE196624 WBY196624:WCA196624 WLU196624:WLW196624 WVQ196624:WVS196624 I262160:K262160 JE262160:JG262160 TA262160:TC262160 ACW262160:ACY262160 AMS262160:AMU262160 AWO262160:AWQ262160 BGK262160:BGM262160 BQG262160:BQI262160 CAC262160:CAE262160 CJY262160:CKA262160 CTU262160:CTW262160 DDQ262160:DDS262160 DNM262160:DNO262160 DXI262160:DXK262160 EHE262160:EHG262160 ERA262160:ERC262160 FAW262160:FAY262160 FKS262160:FKU262160 FUO262160:FUQ262160 GEK262160:GEM262160 GOG262160:GOI262160 GYC262160:GYE262160 HHY262160:HIA262160 HRU262160:HRW262160 IBQ262160:IBS262160 ILM262160:ILO262160 IVI262160:IVK262160 JFE262160:JFG262160 JPA262160:JPC262160 JYW262160:JYY262160 KIS262160:KIU262160 KSO262160:KSQ262160 LCK262160:LCM262160 LMG262160:LMI262160 LWC262160:LWE262160 MFY262160:MGA262160 MPU262160:MPW262160 MZQ262160:MZS262160 NJM262160:NJO262160 NTI262160:NTK262160 ODE262160:ODG262160 ONA262160:ONC262160 OWW262160:OWY262160 PGS262160:PGU262160 PQO262160:PQQ262160 QAK262160:QAM262160 QKG262160:QKI262160 QUC262160:QUE262160 RDY262160:REA262160 RNU262160:RNW262160 RXQ262160:RXS262160 SHM262160:SHO262160 SRI262160:SRK262160 TBE262160:TBG262160 TLA262160:TLC262160 TUW262160:TUY262160 UES262160:UEU262160 UOO262160:UOQ262160 UYK262160:UYM262160 VIG262160:VII262160 VSC262160:VSE262160 WBY262160:WCA262160 WLU262160:WLW262160 WVQ262160:WVS262160 I327696:K327696 JE327696:JG327696 TA327696:TC327696 ACW327696:ACY327696 AMS327696:AMU327696 AWO327696:AWQ327696 BGK327696:BGM327696 BQG327696:BQI327696 CAC327696:CAE327696 CJY327696:CKA327696 CTU327696:CTW327696 DDQ327696:DDS327696 DNM327696:DNO327696 DXI327696:DXK327696 EHE327696:EHG327696 ERA327696:ERC327696 FAW327696:FAY327696 FKS327696:FKU327696 FUO327696:FUQ327696 GEK327696:GEM327696 GOG327696:GOI327696 GYC327696:GYE327696 HHY327696:HIA327696 HRU327696:HRW327696 IBQ327696:IBS327696 ILM327696:ILO327696 IVI327696:IVK327696 JFE327696:JFG327696 JPA327696:JPC327696 JYW327696:JYY327696 KIS327696:KIU327696 KSO327696:KSQ327696 LCK327696:LCM327696 LMG327696:LMI327696 LWC327696:LWE327696 MFY327696:MGA327696 MPU327696:MPW327696 MZQ327696:MZS327696 NJM327696:NJO327696 NTI327696:NTK327696 ODE327696:ODG327696 ONA327696:ONC327696 OWW327696:OWY327696 PGS327696:PGU327696 PQO327696:PQQ327696 QAK327696:QAM327696 QKG327696:QKI327696 QUC327696:QUE327696 RDY327696:REA327696 RNU327696:RNW327696 RXQ327696:RXS327696 SHM327696:SHO327696 SRI327696:SRK327696 TBE327696:TBG327696 TLA327696:TLC327696 TUW327696:TUY327696 UES327696:UEU327696 UOO327696:UOQ327696 UYK327696:UYM327696 VIG327696:VII327696 VSC327696:VSE327696 WBY327696:WCA327696 WLU327696:WLW327696 WVQ327696:WVS327696 I393232:K393232 JE393232:JG393232 TA393232:TC393232 ACW393232:ACY393232 AMS393232:AMU393232 AWO393232:AWQ393232 BGK393232:BGM393232 BQG393232:BQI393232 CAC393232:CAE393232 CJY393232:CKA393232 CTU393232:CTW393232 DDQ393232:DDS393232 DNM393232:DNO393232 DXI393232:DXK393232 EHE393232:EHG393232 ERA393232:ERC393232 FAW393232:FAY393232 FKS393232:FKU393232 FUO393232:FUQ393232 GEK393232:GEM393232 GOG393232:GOI393232 GYC393232:GYE393232 HHY393232:HIA393232 HRU393232:HRW393232 IBQ393232:IBS393232 ILM393232:ILO393232 IVI393232:IVK393232 JFE393232:JFG393232 JPA393232:JPC393232 JYW393232:JYY393232 KIS393232:KIU393232 KSO393232:KSQ393232 LCK393232:LCM393232 LMG393232:LMI393232 LWC393232:LWE393232 MFY393232:MGA393232 MPU393232:MPW393232 MZQ393232:MZS393232 NJM393232:NJO393232 NTI393232:NTK393232 ODE393232:ODG393232 ONA393232:ONC393232 OWW393232:OWY393232 PGS393232:PGU393232 PQO393232:PQQ393232 QAK393232:QAM393232 QKG393232:QKI393232 QUC393232:QUE393232 RDY393232:REA393232 RNU393232:RNW393232 RXQ393232:RXS393232 SHM393232:SHO393232 SRI393232:SRK393232 TBE393232:TBG393232 TLA393232:TLC393232 TUW393232:TUY393232 UES393232:UEU393232 UOO393232:UOQ393232 UYK393232:UYM393232 VIG393232:VII393232 VSC393232:VSE393232 WBY393232:WCA393232 WLU393232:WLW393232 WVQ393232:WVS393232 I458768:K458768 JE458768:JG458768 TA458768:TC458768 ACW458768:ACY458768 AMS458768:AMU458768 AWO458768:AWQ458768 BGK458768:BGM458768 BQG458768:BQI458768 CAC458768:CAE458768 CJY458768:CKA458768 CTU458768:CTW458768 DDQ458768:DDS458768 DNM458768:DNO458768 DXI458768:DXK458768 EHE458768:EHG458768 ERA458768:ERC458768 FAW458768:FAY458768 FKS458768:FKU458768 FUO458768:FUQ458768 GEK458768:GEM458768 GOG458768:GOI458768 GYC458768:GYE458768 HHY458768:HIA458768 HRU458768:HRW458768 IBQ458768:IBS458768 ILM458768:ILO458768 IVI458768:IVK458768 JFE458768:JFG458768 JPA458768:JPC458768 JYW458768:JYY458768 KIS458768:KIU458768 KSO458768:KSQ458768 LCK458768:LCM458768 LMG458768:LMI458768 LWC458768:LWE458768 MFY458768:MGA458768 MPU458768:MPW458768 MZQ458768:MZS458768 NJM458768:NJO458768 NTI458768:NTK458768 ODE458768:ODG458768 ONA458768:ONC458768 OWW458768:OWY458768 PGS458768:PGU458768 PQO458768:PQQ458768 QAK458768:QAM458768 QKG458768:QKI458768 QUC458768:QUE458768 RDY458768:REA458768 RNU458768:RNW458768 RXQ458768:RXS458768 SHM458768:SHO458768 SRI458768:SRK458768 TBE458768:TBG458768 TLA458768:TLC458768 TUW458768:TUY458768 UES458768:UEU458768 UOO458768:UOQ458768 UYK458768:UYM458768 VIG458768:VII458768 VSC458768:VSE458768 WBY458768:WCA458768 WLU458768:WLW458768 WVQ458768:WVS458768 I524304:K524304 JE524304:JG524304 TA524304:TC524304 ACW524304:ACY524304 AMS524304:AMU524304 AWO524304:AWQ524304 BGK524304:BGM524304 BQG524304:BQI524304 CAC524304:CAE524304 CJY524304:CKA524304 CTU524304:CTW524304 DDQ524304:DDS524304 DNM524304:DNO524304 DXI524304:DXK524304 EHE524304:EHG524304 ERA524304:ERC524304 FAW524304:FAY524304 FKS524304:FKU524304 FUO524304:FUQ524304 GEK524304:GEM524304 GOG524304:GOI524304 GYC524304:GYE524304 HHY524304:HIA524304 HRU524304:HRW524304 IBQ524304:IBS524304 ILM524304:ILO524304 IVI524304:IVK524304 JFE524304:JFG524304 JPA524304:JPC524304 JYW524304:JYY524304 KIS524304:KIU524304 KSO524304:KSQ524304 LCK524304:LCM524304 LMG524304:LMI524304 LWC524304:LWE524304 MFY524304:MGA524304 MPU524304:MPW524304 MZQ524304:MZS524304 NJM524304:NJO524304 NTI524304:NTK524304 ODE524304:ODG524304 ONA524304:ONC524304 OWW524304:OWY524304 PGS524304:PGU524304 PQO524304:PQQ524304 QAK524304:QAM524304 QKG524304:QKI524304 QUC524304:QUE524304 RDY524304:REA524304 RNU524304:RNW524304 RXQ524304:RXS524304 SHM524304:SHO524304 SRI524304:SRK524304 TBE524304:TBG524304 TLA524304:TLC524304 TUW524304:TUY524304 UES524304:UEU524304 UOO524304:UOQ524304 UYK524304:UYM524304 VIG524304:VII524304 VSC524304:VSE524304 WBY524304:WCA524304 WLU524304:WLW524304 WVQ524304:WVS524304 I589840:K589840 JE589840:JG589840 TA589840:TC589840 ACW589840:ACY589840 AMS589840:AMU589840 AWO589840:AWQ589840 BGK589840:BGM589840 BQG589840:BQI589840 CAC589840:CAE589840 CJY589840:CKA589840 CTU589840:CTW589840 DDQ589840:DDS589840 DNM589840:DNO589840 DXI589840:DXK589840 EHE589840:EHG589840 ERA589840:ERC589840 FAW589840:FAY589840 FKS589840:FKU589840 FUO589840:FUQ589840 GEK589840:GEM589840 GOG589840:GOI589840 GYC589840:GYE589840 HHY589840:HIA589840 HRU589840:HRW589840 IBQ589840:IBS589840 ILM589840:ILO589840 IVI589840:IVK589840 JFE589840:JFG589840 JPA589840:JPC589840 JYW589840:JYY589840 KIS589840:KIU589840 KSO589840:KSQ589840 LCK589840:LCM589840 LMG589840:LMI589840 LWC589840:LWE589840 MFY589840:MGA589840 MPU589840:MPW589840 MZQ589840:MZS589840 NJM589840:NJO589840 NTI589840:NTK589840 ODE589840:ODG589840 ONA589840:ONC589840 OWW589840:OWY589840 PGS589840:PGU589840 PQO589840:PQQ589840 QAK589840:QAM589840 QKG589840:QKI589840 QUC589840:QUE589840 RDY589840:REA589840 RNU589840:RNW589840 RXQ589840:RXS589840 SHM589840:SHO589840 SRI589840:SRK589840 TBE589840:TBG589840 TLA589840:TLC589840 TUW589840:TUY589840 UES589840:UEU589840 UOO589840:UOQ589840 UYK589840:UYM589840 VIG589840:VII589840 VSC589840:VSE589840 WBY589840:WCA589840 WLU589840:WLW589840 WVQ589840:WVS589840 I655376:K655376 JE655376:JG655376 TA655376:TC655376 ACW655376:ACY655376 AMS655376:AMU655376 AWO655376:AWQ655376 BGK655376:BGM655376 BQG655376:BQI655376 CAC655376:CAE655376 CJY655376:CKA655376 CTU655376:CTW655376 DDQ655376:DDS655376 DNM655376:DNO655376 DXI655376:DXK655376 EHE655376:EHG655376 ERA655376:ERC655376 FAW655376:FAY655376 FKS655376:FKU655376 FUO655376:FUQ655376 GEK655376:GEM655376 GOG655376:GOI655376 GYC655376:GYE655376 HHY655376:HIA655376 HRU655376:HRW655376 IBQ655376:IBS655376 ILM655376:ILO655376 IVI655376:IVK655376 JFE655376:JFG655376 JPA655376:JPC655376 JYW655376:JYY655376 KIS655376:KIU655376 KSO655376:KSQ655376 LCK655376:LCM655376 LMG655376:LMI655376 LWC655376:LWE655376 MFY655376:MGA655376 MPU655376:MPW655376 MZQ655376:MZS655376 NJM655376:NJO655376 NTI655376:NTK655376 ODE655376:ODG655376 ONA655376:ONC655376 OWW655376:OWY655376 PGS655376:PGU655376 PQO655376:PQQ655376 QAK655376:QAM655376 QKG655376:QKI655376 QUC655376:QUE655376 RDY655376:REA655376 RNU655376:RNW655376 RXQ655376:RXS655376 SHM655376:SHO655376 SRI655376:SRK655376 TBE655376:TBG655376 TLA655376:TLC655376 TUW655376:TUY655376 UES655376:UEU655376 UOO655376:UOQ655376 UYK655376:UYM655376 VIG655376:VII655376 VSC655376:VSE655376 WBY655376:WCA655376 WLU655376:WLW655376 WVQ655376:WVS655376 I720912:K720912 JE720912:JG720912 TA720912:TC720912 ACW720912:ACY720912 AMS720912:AMU720912 AWO720912:AWQ720912 BGK720912:BGM720912 BQG720912:BQI720912 CAC720912:CAE720912 CJY720912:CKA720912 CTU720912:CTW720912 DDQ720912:DDS720912 DNM720912:DNO720912 DXI720912:DXK720912 EHE720912:EHG720912 ERA720912:ERC720912 FAW720912:FAY720912 FKS720912:FKU720912 FUO720912:FUQ720912 GEK720912:GEM720912 GOG720912:GOI720912 GYC720912:GYE720912 HHY720912:HIA720912 HRU720912:HRW720912 IBQ720912:IBS720912 ILM720912:ILO720912 IVI720912:IVK720912 JFE720912:JFG720912 JPA720912:JPC720912 JYW720912:JYY720912 KIS720912:KIU720912 KSO720912:KSQ720912 LCK720912:LCM720912 LMG720912:LMI720912 LWC720912:LWE720912 MFY720912:MGA720912 MPU720912:MPW720912 MZQ720912:MZS720912 NJM720912:NJO720912 NTI720912:NTK720912 ODE720912:ODG720912 ONA720912:ONC720912 OWW720912:OWY720912 PGS720912:PGU720912 PQO720912:PQQ720912 QAK720912:QAM720912 QKG720912:QKI720912 QUC720912:QUE720912 RDY720912:REA720912 RNU720912:RNW720912 RXQ720912:RXS720912 SHM720912:SHO720912 SRI720912:SRK720912 TBE720912:TBG720912 TLA720912:TLC720912 TUW720912:TUY720912 UES720912:UEU720912 UOO720912:UOQ720912 UYK720912:UYM720912 VIG720912:VII720912 VSC720912:VSE720912 WBY720912:WCA720912 WLU720912:WLW720912 WVQ720912:WVS720912 I786448:K786448 JE786448:JG786448 TA786448:TC786448 ACW786448:ACY786448 AMS786448:AMU786448 AWO786448:AWQ786448 BGK786448:BGM786448 BQG786448:BQI786448 CAC786448:CAE786448 CJY786448:CKA786448 CTU786448:CTW786448 DDQ786448:DDS786448 DNM786448:DNO786448 DXI786448:DXK786448 EHE786448:EHG786448 ERA786448:ERC786448 FAW786448:FAY786448 FKS786448:FKU786448 FUO786448:FUQ786448 GEK786448:GEM786448 GOG786448:GOI786448 GYC786448:GYE786448 HHY786448:HIA786448 HRU786448:HRW786448 IBQ786448:IBS786448 ILM786448:ILO786448 IVI786448:IVK786448 JFE786448:JFG786448 JPA786448:JPC786448 JYW786448:JYY786448 KIS786448:KIU786448 KSO786448:KSQ786448 LCK786448:LCM786448 LMG786448:LMI786448 LWC786448:LWE786448 MFY786448:MGA786448 MPU786448:MPW786448 MZQ786448:MZS786448 NJM786448:NJO786448 NTI786448:NTK786448 ODE786448:ODG786448 ONA786448:ONC786448 OWW786448:OWY786448 PGS786448:PGU786448 PQO786448:PQQ786448 QAK786448:QAM786448 QKG786448:QKI786448 QUC786448:QUE786448 RDY786448:REA786448 RNU786448:RNW786448 RXQ786448:RXS786448 SHM786448:SHO786448 SRI786448:SRK786448 TBE786448:TBG786448 TLA786448:TLC786448 TUW786448:TUY786448 UES786448:UEU786448 UOO786448:UOQ786448 UYK786448:UYM786448 VIG786448:VII786448 VSC786448:VSE786448 WBY786448:WCA786448 WLU786448:WLW786448 WVQ786448:WVS786448 I851984:K851984 JE851984:JG851984 TA851984:TC851984 ACW851984:ACY851984 AMS851984:AMU851984 AWO851984:AWQ851984 BGK851984:BGM851984 BQG851984:BQI851984 CAC851984:CAE851984 CJY851984:CKA851984 CTU851984:CTW851984 DDQ851984:DDS851984 DNM851984:DNO851984 DXI851984:DXK851984 EHE851984:EHG851984 ERA851984:ERC851984 FAW851984:FAY851984 FKS851984:FKU851984 FUO851984:FUQ851984 GEK851984:GEM851984 GOG851984:GOI851984 GYC851984:GYE851984 HHY851984:HIA851984 HRU851984:HRW851984 IBQ851984:IBS851984 ILM851984:ILO851984 IVI851984:IVK851984 JFE851984:JFG851984 JPA851984:JPC851984 JYW851984:JYY851984 KIS851984:KIU851984 KSO851984:KSQ851984 LCK851984:LCM851984 LMG851984:LMI851984 LWC851984:LWE851984 MFY851984:MGA851984 MPU851984:MPW851984 MZQ851984:MZS851984 NJM851984:NJO851984 NTI851984:NTK851984 ODE851984:ODG851984 ONA851984:ONC851984 OWW851984:OWY851984 PGS851984:PGU851984 PQO851984:PQQ851984 QAK851984:QAM851984 QKG851984:QKI851984 QUC851984:QUE851984 RDY851984:REA851984 RNU851984:RNW851984 RXQ851984:RXS851984 SHM851984:SHO851984 SRI851984:SRK851984 TBE851984:TBG851984 TLA851984:TLC851984 TUW851984:TUY851984 UES851984:UEU851984 UOO851984:UOQ851984 UYK851984:UYM851984 VIG851984:VII851984 VSC851984:VSE851984 WBY851984:WCA851984 WLU851984:WLW851984 WVQ851984:WVS851984 I917520:K917520 JE917520:JG917520 TA917520:TC917520 ACW917520:ACY917520 AMS917520:AMU917520 AWO917520:AWQ917520 BGK917520:BGM917520 BQG917520:BQI917520 CAC917520:CAE917520 CJY917520:CKA917520 CTU917520:CTW917520 DDQ917520:DDS917520 DNM917520:DNO917520 DXI917520:DXK917520 EHE917520:EHG917520 ERA917520:ERC917520 FAW917520:FAY917520 FKS917520:FKU917520 FUO917520:FUQ917520 GEK917520:GEM917520 GOG917520:GOI917520 GYC917520:GYE917520 HHY917520:HIA917520 HRU917520:HRW917520 IBQ917520:IBS917520 ILM917520:ILO917520 IVI917520:IVK917520 JFE917520:JFG917520 JPA917520:JPC917520 JYW917520:JYY917520 KIS917520:KIU917520 KSO917520:KSQ917520 LCK917520:LCM917520 LMG917520:LMI917520 LWC917520:LWE917520 MFY917520:MGA917520 MPU917520:MPW917520 MZQ917520:MZS917520 NJM917520:NJO917520 NTI917520:NTK917520 ODE917520:ODG917520 ONA917520:ONC917520 OWW917520:OWY917520 PGS917520:PGU917520 PQO917520:PQQ917520 QAK917520:QAM917520 QKG917520:QKI917520 QUC917520:QUE917520 RDY917520:REA917520 RNU917520:RNW917520 RXQ917520:RXS917520 SHM917520:SHO917520 SRI917520:SRK917520 TBE917520:TBG917520 TLA917520:TLC917520 TUW917520:TUY917520 UES917520:UEU917520 UOO917520:UOQ917520 UYK917520:UYM917520 VIG917520:VII917520 VSC917520:VSE917520 WBY917520:WCA917520 WLU917520:WLW917520 WVQ917520:WVS917520 I983056:K983056 JE983056:JG983056 TA983056:TC983056 ACW983056:ACY983056 AMS983056:AMU983056 AWO983056:AWQ983056 BGK983056:BGM983056 BQG983056:BQI983056 CAC983056:CAE983056 CJY983056:CKA983056 CTU983056:CTW983056 DDQ983056:DDS983056 DNM983056:DNO983056 DXI983056:DXK983056 EHE983056:EHG983056 ERA983056:ERC983056 FAW983056:FAY983056 FKS983056:FKU983056 FUO983056:FUQ983056 GEK983056:GEM983056 GOG983056:GOI983056 GYC983056:GYE983056 HHY983056:HIA983056 HRU983056:HRW983056 IBQ983056:IBS983056 ILM983056:ILO983056 IVI983056:IVK983056 JFE983056:JFG983056 JPA983056:JPC983056 JYW983056:JYY983056 KIS983056:KIU983056 KSO983056:KSQ983056 LCK983056:LCM983056 LMG983056:LMI983056 LWC983056:LWE983056 MFY983056:MGA983056 MPU983056:MPW983056 MZQ983056:MZS983056 NJM983056:NJO983056 NTI983056:NTK983056 ODE983056:ODG983056 ONA983056:ONC983056 OWW983056:OWY983056 PGS983056:PGU983056 PQO983056:PQQ983056 QAK983056:QAM983056 QKG983056:QKI983056 QUC983056:QUE983056 RDY983056:REA983056 RNU983056:RNW983056 RXQ983056:RXS983056 SHM983056:SHO983056 SRI983056:SRK983056 TBE983056:TBG983056 TLA983056:TLC983056 TUW983056:TUY983056 UES983056:UEU983056 UOO983056:UOQ983056 UYK983056:UYM983056 VIG983056:VII983056 VSC983056:VSE983056 WBY983056:WCA983056 WLU983056:WLW983056 WVQ983056:WVS983056" xr:uid="{4A475344-BA9F-4584-A661-E0880402CE50}">
      <formula1>1</formula1>
      <formula2>999</formula2>
    </dataValidation>
    <dataValidation type="whole" allowBlank="1" showInputMessage="1" showErrorMessage="1" errorTitle="Fehler" error="Dieses Feld darf nur nummerisch befüllt werden. Ebenso darf die Zeichenlänge von 1 nicht überschritten werden." sqref="AF51:AM51 KB51:KI51 TX51:UE51 ADT51:AEA51 ANP51:ANW51 AXL51:AXS51 BHH51:BHO51 BRD51:BRK51 CAZ51:CBG51 CKV51:CLC51 CUR51:CUY51 DEN51:DEU51 DOJ51:DOQ51 DYF51:DYM51 EIB51:EII51 ERX51:ESE51 FBT51:FCA51 FLP51:FLW51 FVL51:FVS51 GFH51:GFO51 GPD51:GPK51 GYZ51:GZG51 HIV51:HJC51 HSR51:HSY51 ICN51:ICU51 IMJ51:IMQ51 IWF51:IWM51 JGB51:JGI51 JPX51:JQE51 JZT51:KAA51 KJP51:KJW51 KTL51:KTS51 LDH51:LDO51 LND51:LNK51 LWZ51:LXG51 MGV51:MHC51 MQR51:MQY51 NAN51:NAU51 NKJ51:NKQ51 NUF51:NUM51 OEB51:OEI51 ONX51:OOE51 OXT51:OYA51 PHP51:PHW51 PRL51:PRS51 QBH51:QBO51 QLD51:QLK51 QUZ51:QVG51 REV51:RFC51 ROR51:ROY51 RYN51:RYU51 SIJ51:SIQ51 SSF51:SSM51 TCB51:TCI51 TLX51:TME51 TVT51:TWA51 UFP51:UFW51 UPL51:UPS51 UZH51:UZO51 VJD51:VJK51 VSZ51:VTG51 WCV51:WDC51 WMR51:WMY51 WWN51:WWU51 AF65587:AM65587 KB65587:KI65587 TX65587:UE65587 ADT65587:AEA65587 ANP65587:ANW65587 AXL65587:AXS65587 BHH65587:BHO65587 BRD65587:BRK65587 CAZ65587:CBG65587 CKV65587:CLC65587 CUR65587:CUY65587 DEN65587:DEU65587 DOJ65587:DOQ65587 DYF65587:DYM65587 EIB65587:EII65587 ERX65587:ESE65587 FBT65587:FCA65587 FLP65587:FLW65587 FVL65587:FVS65587 GFH65587:GFO65587 GPD65587:GPK65587 GYZ65587:GZG65587 HIV65587:HJC65587 HSR65587:HSY65587 ICN65587:ICU65587 IMJ65587:IMQ65587 IWF65587:IWM65587 JGB65587:JGI65587 JPX65587:JQE65587 JZT65587:KAA65587 KJP65587:KJW65587 KTL65587:KTS65587 LDH65587:LDO65587 LND65587:LNK65587 LWZ65587:LXG65587 MGV65587:MHC65587 MQR65587:MQY65587 NAN65587:NAU65587 NKJ65587:NKQ65587 NUF65587:NUM65587 OEB65587:OEI65587 ONX65587:OOE65587 OXT65587:OYA65587 PHP65587:PHW65587 PRL65587:PRS65587 QBH65587:QBO65587 QLD65587:QLK65587 QUZ65587:QVG65587 REV65587:RFC65587 ROR65587:ROY65587 RYN65587:RYU65587 SIJ65587:SIQ65587 SSF65587:SSM65587 TCB65587:TCI65587 TLX65587:TME65587 TVT65587:TWA65587 UFP65587:UFW65587 UPL65587:UPS65587 UZH65587:UZO65587 VJD65587:VJK65587 VSZ65587:VTG65587 WCV65587:WDC65587 WMR65587:WMY65587 WWN65587:WWU65587 AF131123:AM131123 KB131123:KI131123 TX131123:UE131123 ADT131123:AEA131123 ANP131123:ANW131123 AXL131123:AXS131123 BHH131123:BHO131123 BRD131123:BRK131123 CAZ131123:CBG131123 CKV131123:CLC131123 CUR131123:CUY131123 DEN131123:DEU131123 DOJ131123:DOQ131123 DYF131123:DYM131123 EIB131123:EII131123 ERX131123:ESE131123 FBT131123:FCA131123 FLP131123:FLW131123 FVL131123:FVS131123 GFH131123:GFO131123 GPD131123:GPK131123 GYZ131123:GZG131123 HIV131123:HJC131123 HSR131123:HSY131123 ICN131123:ICU131123 IMJ131123:IMQ131123 IWF131123:IWM131123 JGB131123:JGI131123 JPX131123:JQE131123 JZT131123:KAA131123 KJP131123:KJW131123 KTL131123:KTS131123 LDH131123:LDO131123 LND131123:LNK131123 LWZ131123:LXG131123 MGV131123:MHC131123 MQR131123:MQY131123 NAN131123:NAU131123 NKJ131123:NKQ131123 NUF131123:NUM131123 OEB131123:OEI131123 ONX131123:OOE131123 OXT131123:OYA131123 PHP131123:PHW131123 PRL131123:PRS131123 QBH131123:QBO131123 QLD131123:QLK131123 QUZ131123:QVG131123 REV131123:RFC131123 ROR131123:ROY131123 RYN131123:RYU131123 SIJ131123:SIQ131123 SSF131123:SSM131123 TCB131123:TCI131123 TLX131123:TME131123 TVT131123:TWA131123 UFP131123:UFW131123 UPL131123:UPS131123 UZH131123:UZO131123 VJD131123:VJK131123 VSZ131123:VTG131123 WCV131123:WDC131123 WMR131123:WMY131123 WWN131123:WWU131123 AF196659:AM196659 KB196659:KI196659 TX196659:UE196659 ADT196659:AEA196659 ANP196659:ANW196659 AXL196659:AXS196659 BHH196659:BHO196659 BRD196659:BRK196659 CAZ196659:CBG196659 CKV196659:CLC196659 CUR196659:CUY196659 DEN196659:DEU196659 DOJ196659:DOQ196659 DYF196659:DYM196659 EIB196659:EII196659 ERX196659:ESE196659 FBT196659:FCA196659 FLP196659:FLW196659 FVL196659:FVS196659 GFH196659:GFO196659 GPD196659:GPK196659 GYZ196659:GZG196659 HIV196659:HJC196659 HSR196659:HSY196659 ICN196659:ICU196659 IMJ196659:IMQ196659 IWF196659:IWM196659 JGB196659:JGI196659 JPX196659:JQE196659 JZT196659:KAA196659 KJP196659:KJW196659 KTL196659:KTS196659 LDH196659:LDO196659 LND196659:LNK196659 LWZ196659:LXG196659 MGV196659:MHC196659 MQR196659:MQY196659 NAN196659:NAU196659 NKJ196659:NKQ196659 NUF196659:NUM196659 OEB196659:OEI196659 ONX196659:OOE196659 OXT196659:OYA196659 PHP196659:PHW196659 PRL196659:PRS196659 QBH196659:QBO196659 QLD196659:QLK196659 QUZ196659:QVG196659 REV196659:RFC196659 ROR196659:ROY196659 RYN196659:RYU196659 SIJ196659:SIQ196659 SSF196659:SSM196659 TCB196659:TCI196659 TLX196659:TME196659 TVT196659:TWA196659 UFP196659:UFW196659 UPL196659:UPS196659 UZH196659:UZO196659 VJD196659:VJK196659 VSZ196659:VTG196659 WCV196659:WDC196659 WMR196659:WMY196659 WWN196659:WWU196659 AF262195:AM262195 KB262195:KI262195 TX262195:UE262195 ADT262195:AEA262195 ANP262195:ANW262195 AXL262195:AXS262195 BHH262195:BHO262195 BRD262195:BRK262195 CAZ262195:CBG262195 CKV262195:CLC262195 CUR262195:CUY262195 DEN262195:DEU262195 DOJ262195:DOQ262195 DYF262195:DYM262195 EIB262195:EII262195 ERX262195:ESE262195 FBT262195:FCA262195 FLP262195:FLW262195 FVL262195:FVS262195 GFH262195:GFO262195 GPD262195:GPK262195 GYZ262195:GZG262195 HIV262195:HJC262195 HSR262195:HSY262195 ICN262195:ICU262195 IMJ262195:IMQ262195 IWF262195:IWM262195 JGB262195:JGI262195 JPX262195:JQE262195 JZT262195:KAA262195 KJP262195:KJW262195 KTL262195:KTS262195 LDH262195:LDO262195 LND262195:LNK262195 LWZ262195:LXG262195 MGV262195:MHC262195 MQR262195:MQY262195 NAN262195:NAU262195 NKJ262195:NKQ262195 NUF262195:NUM262195 OEB262195:OEI262195 ONX262195:OOE262195 OXT262195:OYA262195 PHP262195:PHW262195 PRL262195:PRS262195 QBH262195:QBO262195 QLD262195:QLK262195 QUZ262195:QVG262195 REV262195:RFC262195 ROR262195:ROY262195 RYN262195:RYU262195 SIJ262195:SIQ262195 SSF262195:SSM262195 TCB262195:TCI262195 TLX262195:TME262195 TVT262195:TWA262195 UFP262195:UFW262195 UPL262195:UPS262195 UZH262195:UZO262195 VJD262195:VJK262195 VSZ262195:VTG262195 WCV262195:WDC262195 WMR262195:WMY262195 WWN262195:WWU262195 AF327731:AM327731 KB327731:KI327731 TX327731:UE327731 ADT327731:AEA327731 ANP327731:ANW327731 AXL327731:AXS327731 BHH327731:BHO327731 BRD327731:BRK327731 CAZ327731:CBG327731 CKV327731:CLC327731 CUR327731:CUY327731 DEN327731:DEU327731 DOJ327731:DOQ327731 DYF327731:DYM327731 EIB327731:EII327731 ERX327731:ESE327731 FBT327731:FCA327731 FLP327731:FLW327731 FVL327731:FVS327731 GFH327731:GFO327731 GPD327731:GPK327731 GYZ327731:GZG327731 HIV327731:HJC327731 HSR327731:HSY327731 ICN327731:ICU327731 IMJ327731:IMQ327731 IWF327731:IWM327731 JGB327731:JGI327731 JPX327731:JQE327731 JZT327731:KAA327731 KJP327731:KJW327731 KTL327731:KTS327731 LDH327731:LDO327731 LND327731:LNK327731 LWZ327731:LXG327731 MGV327731:MHC327731 MQR327731:MQY327731 NAN327731:NAU327731 NKJ327731:NKQ327731 NUF327731:NUM327731 OEB327731:OEI327731 ONX327731:OOE327731 OXT327731:OYA327731 PHP327731:PHW327731 PRL327731:PRS327731 QBH327731:QBO327731 QLD327731:QLK327731 QUZ327731:QVG327731 REV327731:RFC327731 ROR327731:ROY327731 RYN327731:RYU327731 SIJ327731:SIQ327731 SSF327731:SSM327731 TCB327731:TCI327731 TLX327731:TME327731 TVT327731:TWA327731 UFP327731:UFW327731 UPL327731:UPS327731 UZH327731:UZO327731 VJD327731:VJK327731 VSZ327731:VTG327731 WCV327731:WDC327731 WMR327731:WMY327731 WWN327731:WWU327731 AF393267:AM393267 KB393267:KI393267 TX393267:UE393267 ADT393267:AEA393267 ANP393267:ANW393267 AXL393267:AXS393267 BHH393267:BHO393267 BRD393267:BRK393267 CAZ393267:CBG393267 CKV393267:CLC393267 CUR393267:CUY393267 DEN393267:DEU393267 DOJ393267:DOQ393267 DYF393267:DYM393267 EIB393267:EII393267 ERX393267:ESE393267 FBT393267:FCA393267 FLP393267:FLW393267 FVL393267:FVS393267 GFH393267:GFO393267 GPD393267:GPK393267 GYZ393267:GZG393267 HIV393267:HJC393267 HSR393267:HSY393267 ICN393267:ICU393267 IMJ393267:IMQ393267 IWF393267:IWM393267 JGB393267:JGI393267 JPX393267:JQE393267 JZT393267:KAA393267 KJP393267:KJW393267 KTL393267:KTS393267 LDH393267:LDO393267 LND393267:LNK393267 LWZ393267:LXG393267 MGV393267:MHC393267 MQR393267:MQY393267 NAN393267:NAU393267 NKJ393267:NKQ393267 NUF393267:NUM393267 OEB393267:OEI393267 ONX393267:OOE393267 OXT393267:OYA393267 PHP393267:PHW393267 PRL393267:PRS393267 QBH393267:QBO393267 QLD393267:QLK393267 QUZ393267:QVG393267 REV393267:RFC393267 ROR393267:ROY393267 RYN393267:RYU393267 SIJ393267:SIQ393267 SSF393267:SSM393267 TCB393267:TCI393267 TLX393267:TME393267 TVT393267:TWA393267 UFP393267:UFW393267 UPL393267:UPS393267 UZH393267:UZO393267 VJD393267:VJK393267 VSZ393267:VTG393267 WCV393267:WDC393267 WMR393267:WMY393267 WWN393267:WWU393267 AF458803:AM458803 KB458803:KI458803 TX458803:UE458803 ADT458803:AEA458803 ANP458803:ANW458803 AXL458803:AXS458803 BHH458803:BHO458803 BRD458803:BRK458803 CAZ458803:CBG458803 CKV458803:CLC458803 CUR458803:CUY458803 DEN458803:DEU458803 DOJ458803:DOQ458803 DYF458803:DYM458803 EIB458803:EII458803 ERX458803:ESE458803 FBT458803:FCA458803 FLP458803:FLW458803 FVL458803:FVS458803 GFH458803:GFO458803 GPD458803:GPK458803 GYZ458803:GZG458803 HIV458803:HJC458803 HSR458803:HSY458803 ICN458803:ICU458803 IMJ458803:IMQ458803 IWF458803:IWM458803 JGB458803:JGI458803 JPX458803:JQE458803 JZT458803:KAA458803 KJP458803:KJW458803 KTL458803:KTS458803 LDH458803:LDO458803 LND458803:LNK458803 LWZ458803:LXG458803 MGV458803:MHC458803 MQR458803:MQY458803 NAN458803:NAU458803 NKJ458803:NKQ458803 NUF458803:NUM458803 OEB458803:OEI458803 ONX458803:OOE458803 OXT458803:OYA458803 PHP458803:PHW458803 PRL458803:PRS458803 QBH458803:QBO458803 QLD458803:QLK458803 QUZ458803:QVG458803 REV458803:RFC458803 ROR458803:ROY458803 RYN458803:RYU458803 SIJ458803:SIQ458803 SSF458803:SSM458803 TCB458803:TCI458803 TLX458803:TME458803 TVT458803:TWA458803 UFP458803:UFW458803 UPL458803:UPS458803 UZH458803:UZO458803 VJD458803:VJK458803 VSZ458803:VTG458803 WCV458803:WDC458803 WMR458803:WMY458803 WWN458803:WWU458803 AF524339:AM524339 KB524339:KI524339 TX524339:UE524339 ADT524339:AEA524339 ANP524339:ANW524339 AXL524339:AXS524339 BHH524339:BHO524339 BRD524339:BRK524339 CAZ524339:CBG524339 CKV524339:CLC524339 CUR524339:CUY524339 DEN524339:DEU524339 DOJ524339:DOQ524339 DYF524339:DYM524339 EIB524339:EII524339 ERX524339:ESE524339 FBT524339:FCA524339 FLP524339:FLW524339 FVL524339:FVS524339 GFH524339:GFO524339 GPD524339:GPK524339 GYZ524339:GZG524339 HIV524339:HJC524339 HSR524339:HSY524339 ICN524339:ICU524339 IMJ524339:IMQ524339 IWF524339:IWM524339 JGB524339:JGI524339 JPX524339:JQE524339 JZT524339:KAA524339 KJP524339:KJW524339 KTL524339:KTS524339 LDH524339:LDO524339 LND524339:LNK524339 LWZ524339:LXG524339 MGV524339:MHC524339 MQR524339:MQY524339 NAN524339:NAU524339 NKJ524339:NKQ524339 NUF524339:NUM524339 OEB524339:OEI524339 ONX524339:OOE524339 OXT524339:OYA524339 PHP524339:PHW524339 PRL524339:PRS524339 QBH524339:QBO524339 QLD524339:QLK524339 QUZ524339:QVG524339 REV524339:RFC524339 ROR524339:ROY524339 RYN524339:RYU524339 SIJ524339:SIQ524339 SSF524339:SSM524339 TCB524339:TCI524339 TLX524339:TME524339 TVT524339:TWA524339 UFP524339:UFW524339 UPL524339:UPS524339 UZH524339:UZO524339 VJD524339:VJK524339 VSZ524339:VTG524339 WCV524339:WDC524339 WMR524339:WMY524339 WWN524339:WWU524339 AF589875:AM589875 KB589875:KI589875 TX589875:UE589875 ADT589875:AEA589875 ANP589875:ANW589875 AXL589875:AXS589875 BHH589875:BHO589875 BRD589875:BRK589875 CAZ589875:CBG589875 CKV589875:CLC589875 CUR589875:CUY589875 DEN589875:DEU589875 DOJ589875:DOQ589875 DYF589875:DYM589875 EIB589875:EII589875 ERX589875:ESE589875 FBT589875:FCA589875 FLP589875:FLW589875 FVL589875:FVS589875 GFH589875:GFO589875 GPD589875:GPK589875 GYZ589875:GZG589875 HIV589875:HJC589875 HSR589875:HSY589875 ICN589875:ICU589875 IMJ589875:IMQ589875 IWF589875:IWM589875 JGB589875:JGI589875 JPX589875:JQE589875 JZT589875:KAA589875 KJP589875:KJW589875 KTL589875:KTS589875 LDH589875:LDO589875 LND589875:LNK589875 LWZ589875:LXG589875 MGV589875:MHC589875 MQR589875:MQY589875 NAN589875:NAU589875 NKJ589875:NKQ589875 NUF589875:NUM589875 OEB589875:OEI589875 ONX589875:OOE589875 OXT589875:OYA589875 PHP589875:PHW589875 PRL589875:PRS589875 QBH589875:QBO589875 QLD589875:QLK589875 QUZ589875:QVG589875 REV589875:RFC589875 ROR589875:ROY589875 RYN589875:RYU589875 SIJ589875:SIQ589875 SSF589875:SSM589875 TCB589875:TCI589875 TLX589875:TME589875 TVT589875:TWA589875 UFP589875:UFW589875 UPL589875:UPS589875 UZH589875:UZO589875 VJD589875:VJK589875 VSZ589875:VTG589875 WCV589875:WDC589875 WMR589875:WMY589875 WWN589875:WWU589875 AF655411:AM655411 KB655411:KI655411 TX655411:UE655411 ADT655411:AEA655411 ANP655411:ANW655411 AXL655411:AXS655411 BHH655411:BHO655411 BRD655411:BRK655411 CAZ655411:CBG655411 CKV655411:CLC655411 CUR655411:CUY655411 DEN655411:DEU655411 DOJ655411:DOQ655411 DYF655411:DYM655411 EIB655411:EII655411 ERX655411:ESE655411 FBT655411:FCA655411 FLP655411:FLW655411 FVL655411:FVS655411 GFH655411:GFO655411 GPD655411:GPK655411 GYZ655411:GZG655411 HIV655411:HJC655411 HSR655411:HSY655411 ICN655411:ICU655411 IMJ655411:IMQ655411 IWF655411:IWM655411 JGB655411:JGI655411 JPX655411:JQE655411 JZT655411:KAA655411 KJP655411:KJW655411 KTL655411:KTS655411 LDH655411:LDO655411 LND655411:LNK655411 LWZ655411:LXG655411 MGV655411:MHC655411 MQR655411:MQY655411 NAN655411:NAU655411 NKJ655411:NKQ655411 NUF655411:NUM655411 OEB655411:OEI655411 ONX655411:OOE655411 OXT655411:OYA655411 PHP655411:PHW655411 PRL655411:PRS655411 QBH655411:QBO655411 QLD655411:QLK655411 QUZ655411:QVG655411 REV655411:RFC655411 ROR655411:ROY655411 RYN655411:RYU655411 SIJ655411:SIQ655411 SSF655411:SSM655411 TCB655411:TCI655411 TLX655411:TME655411 TVT655411:TWA655411 UFP655411:UFW655411 UPL655411:UPS655411 UZH655411:UZO655411 VJD655411:VJK655411 VSZ655411:VTG655411 WCV655411:WDC655411 WMR655411:WMY655411 WWN655411:WWU655411 AF720947:AM720947 KB720947:KI720947 TX720947:UE720947 ADT720947:AEA720947 ANP720947:ANW720947 AXL720947:AXS720947 BHH720947:BHO720947 BRD720947:BRK720947 CAZ720947:CBG720947 CKV720947:CLC720947 CUR720947:CUY720947 DEN720947:DEU720947 DOJ720947:DOQ720947 DYF720947:DYM720947 EIB720947:EII720947 ERX720947:ESE720947 FBT720947:FCA720947 FLP720947:FLW720947 FVL720947:FVS720947 GFH720947:GFO720947 GPD720947:GPK720947 GYZ720947:GZG720947 HIV720947:HJC720947 HSR720947:HSY720947 ICN720947:ICU720947 IMJ720947:IMQ720947 IWF720947:IWM720947 JGB720947:JGI720947 JPX720947:JQE720947 JZT720947:KAA720947 KJP720947:KJW720947 KTL720947:KTS720947 LDH720947:LDO720947 LND720947:LNK720947 LWZ720947:LXG720947 MGV720947:MHC720947 MQR720947:MQY720947 NAN720947:NAU720947 NKJ720947:NKQ720947 NUF720947:NUM720947 OEB720947:OEI720947 ONX720947:OOE720947 OXT720947:OYA720947 PHP720947:PHW720947 PRL720947:PRS720947 QBH720947:QBO720947 QLD720947:QLK720947 QUZ720947:QVG720947 REV720947:RFC720947 ROR720947:ROY720947 RYN720947:RYU720947 SIJ720947:SIQ720947 SSF720947:SSM720947 TCB720947:TCI720947 TLX720947:TME720947 TVT720947:TWA720947 UFP720947:UFW720947 UPL720947:UPS720947 UZH720947:UZO720947 VJD720947:VJK720947 VSZ720947:VTG720947 WCV720947:WDC720947 WMR720947:WMY720947 WWN720947:WWU720947 AF786483:AM786483 KB786483:KI786483 TX786483:UE786483 ADT786483:AEA786483 ANP786483:ANW786483 AXL786483:AXS786483 BHH786483:BHO786483 BRD786483:BRK786483 CAZ786483:CBG786483 CKV786483:CLC786483 CUR786483:CUY786483 DEN786483:DEU786483 DOJ786483:DOQ786483 DYF786483:DYM786483 EIB786483:EII786483 ERX786483:ESE786483 FBT786483:FCA786483 FLP786483:FLW786483 FVL786483:FVS786483 GFH786483:GFO786483 GPD786483:GPK786483 GYZ786483:GZG786483 HIV786483:HJC786483 HSR786483:HSY786483 ICN786483:ICU786483 IMJ786483:IMQ786483 IWF786483:IWM786483 JGB786483:JGI786483 JPX786483:JQE786483 JZT786483:KAA786483 KJP786483:KJW786483 KTL786483:KTS786483 LDH786483:LDO786483 LND786483:LNK786483 LWZ786483:LXG786483 MGV786483:MHC786483 MQR786483:MQY786483 NAN786483:NAU786483 NKJ786483:NKQ786483 NUF786483:NUM786483 OEB786483:OEI786483 ONX786483:OOE786483 OXT786483:OYA786483 PHP786483:PHW786483 PRL786483:PRS786483 QBH786483:QBO786483 QLD786483:QLK786483 QUZ786483:QVG786483 REV786483:RFC786483 ROR786483:ROY786483 RYN786483:RYU786483 SIJ786483:SIQ786483 SSF786483:SSM786483 TCB786483:TCI786483 TLX786483:TME786483 TVT786483:TWA786483 UFP786483:UFW786483 UPL786483:UPS786483 UZH786483:UZO786483 VJD786483:VJK786483 VSZ786483:VTG786483 WCV786483:WDC786483 WMR786483:WMY786483 WWN786483:WWU786483 AF852019:AM852019 KB852019:KI852019 TX852019:UE852019 ADT852019:AEA852019 ANP852019:ANW852019 AXL852019:AXS852019 BHH852019:BHO852019 BRD852019:BRK852019 CAZ852019:CBG852019 CKV852019:CLC852019 CUR852019:CUY852019 DEN852019:DEU852019 DOJ852019:DOQ852019 DYF852019:DYM852019 EIB852019:EII852019 ERX852019:ESE852019 FBT852019:FCA852019 FLP852019:FLW852019 FVL852019:FVS852019 GFH852019:GFO852019 GPD852019:GPK852019 GYZ852019:GZG852019 HIV852019:HJC852019 HSR852019:HSY852019 ICN852019:ICU852019 IMJ852019:IMQ852019 IWF852019:IWM852019 JGB852019:JGI852019 JPX852019:JQE852019 JZT852019:KAA852019 KJP852019:KJW852019 KTL852019:KTS852019 LDH852019:LDO852019 LND852019:LNK852019 LWZ852019:LXG852019 MGV852019:MHC852019 MQR852019:MQY852019 NAN852019:NAU852019 NKJ852019:NKQ852019 NUF852019:NUM852019 OEB852019:OEI852019 ONX852019:OOE852019 OXT852019:OYA852019 PHP852019:PHW852019 PRL852019:PRS852019 QBH852019:QBO852019 QLD852019:QLK852019 QUZ852019:QVG852019 REV852019:RFC852019 ROR852019:ROY852019 RYN852019:RYU852019 SIJ852019:SIQ852019 SSF852019:SSM852019 TCB852019:TCI852019 TLX852019:TME852019 TVT852019:TWA852019 UFP852019:UFW852019 UPL852019:UPS852019 UZH852019:UZO852019 VJD852019:VJK852019 VSZ852019:VTG852019 WCV852019:WDC852019 WMR852019:WMY852019 WWN852019:WWU852019 AF917555:AM917555 KB917555:KI917555 TX917555:UE917555 ADT917555:AEA917555 ANP917555:ANW917555 AXL917555:AXS917555 BHH917555:BHO917555 BRD917555:BRK917555 CAZ917555:CBG917555 CKV917555:CLC917555 CUR917555:CUY917555 DEN917555:DEU917555 DOJ917555:DOQ917555 DYF917555:DYM917555 EIB917555:EII917555 ERX917555:ESE917555 FBT917555:FCA917555 FLP917555:FLW917555 FVL917555:FVS917555 GFH917555:GFO917555 GPD917555:GPK917555 GYZ917555:GZG917555 HIV917555:HJC917555 HSR917555:HSY917555 ICN917555:ICU917555 IMJ917555:IMQ917555 IWF917555:IWM917555 JGB917555:JGI917555 JPX917555:JQE917555 JZT917555:KAA917555 KJP917555:KJW917555 KTL917555:KTS917555 LDH917555:LDO917555 LND917555:LNK917555 LWZ917555:LXG917555 MGV917555:MHC917555 MQR917555:MQY917555 NAN917555:NAU917555 NKJ917555:NKQ917555 NUF917555:NUM917555 OEB917555:OEI917555 ONX917555:OOE917555 OXT917555:OYA917555 PHP917555:PHW917555 PRL917555:PRS917555 QBH917555:QBO917555 QLD917555:QLK917555 QUZ917555:QVG917555 REV917555:RFC917555 ROR917555:ROY917555 RYN917555:RYU917555 SIJ917555:SIQ917555 SSF917555:SSM917555 TCB917555:TCI917555 TLX917555:TME917555 TVT917555:TWA917555 UFP917555:UFW917555 UPL917555:UPS917555 UZH917555:UZO917555 VJD917555:VJK917555 VSZ917555:VTG917555 WCV917555:WDC917555 WMR917555:WMY917555 WWN917555:WWU917555 AF983091:AM983091 KB983091:KI983091 TX983091:UE983091 ADT983091:AEA983091 ANP983091:ANW983091 AXL983091:AXS983091 BHH983091:BHO983091 BRD983091:BRK983091 CAZ983091:CBG983091 CKV983091:CLC983091 CUR983091:CUY983091 DEN983091:DEU983091 DOJ983091:DOQ983091 DYF983091:DYM983091 EIB983091:EII983091 ERX983091:ESE983091 FBT983091:FCA983091 FLP983091:FLW983091 FVL983091:FVS983091 GFH983091:GFO983091 GPD983091:GPK983091 GYZ983091:GZG983091 HIV983091:HJC983091 HSR983091:HSY983091 ICN983091:ICU983091 IMJ983091:IMQ983091 IWF983091:IWM983091 JGB983091:JGI983091 JPX983091:JQE983091 JZT983091:KAA983091 KJP983091:KJW983091 KTL983091:KTS983091 LDH983091:LDO983091 LND983091:LNK983091 LWZ983091:LXG983091 MGV983091:MHC983091 MQR983091:MQY983091 NAN983091:NAU983091 NKJ983091:NKQ983091 NUF983091:NUM983091 OEB983091:OEI983091 ONX983091:OOE983091 OXT983091:OYA983091 PHP983091:PHW983091 PRL983091:PRS983091 QBH983091:QBO983091 QLD983091:QLK983091 QUZ983091:QVG983091 REV983091:RFC983091 ROR983091:ROY983091 RYN983091:RYU983091 SIJ983091:SIQ983091 SSF983091:SSM983091 TCB983091:TCI983091 TLX983091:TME983091 TVT983091:TWA983091 UFP983091:UFW983091 UPL983091:UPS983091 UZH983091:UZO983091 VJD983091:VJK983091 VSZ983091:VTG983091 WCV983091:WDC983091 WMR983091:WMY983091 WWN983091:WWU983091 AF49:AM49 KB49:KI49 TX49:UE49 ADT49:AEA49 ANP49:ANW49 AXL49:AXS49 BHH49:BHO49 BRD49:BRK49 CAZ49:CBG49 CKV49:CLC49 CUR49:CUY49 DEN49:DEU49 DOJ49:DOQ49 DYF49:DYM49 EIB49:EII49 ERX49:ESE49 FBT49:FCA49 FLP49:FLW49 FVL49:FVS49 GFH49:GFO49 GPD49:GPK49 GYZ49:GZG49 HIV49:HJC49 HSR49:HSY49 ICN49:ICU49 IMJ49:IMQ49 IWF49:IWM49 JGB49:JGI49 JPX49:JQE49 JZT49:KAA49 KJP49:KJW49 KTL49:KTS49 LDH49:LDO49 LND49:LNK49 LWZ49:LXG49 MGV49:MHC49 MQR49:MQY49 NAN49:NAU49 NKJ49:NKQ49 NUF49:NUM49 OEB49:OEI49 ONX49:OOE49 OXT49:OYA49 PHP49:PHW49 PRL49:PRS49 QBH49:QBO49 QLD49:QLK49 QUZ49:QVG49 REV49:RFC49 ROR49:ROY49 RYN49:RYU49 SIJ49:SIQ49 SSF49:SSM49 TCB49:TCI49 TLX49:TME49 TVT49:TWA49 UFP49:UFW49 UPL49:UPS49 UZH49:UZO49 VJD49:VJK49 VSZ49:VTG49 WCV49:WDC49 WMR49:WMY49 WWN49:WWU49 AF65585:AM65585 KB65585:KI65585 TX65585:UE65585 ADT65585:AEA65585 ANP65585:ANW65585 AXL65585:AXS65585 BHH65585:BHO65585 BRD65585:BRK65585 CAZ65585:CBG65585 CKV65585:CLC65585 CUR65585:CUY65585 DEN65585:DEU65585 DOJ65585:DOQ65585 DYF65585:DYM65585 EIB65585:EII65585 ERX65585:ESE65585 FBT65585:FCA65585 FLP65585:FLW65585 FVL65585:FVS65585 GFH65585:GFO65585 GPD65585:GPK65585 GYZ65585:GZG65585 HIV65585:HJC65585 HSR65585:HSY65585 ICN65585:ICU65585 IMJ65585:IMQ65585 IWF65585:IWM65585 JGB65585:JGI65585 JPX65585:JQE65585 JZT65585:KAA65585 KJP65585:KJW65585 KTL65585:KTS65585 LDH65585:LDO65585 LND65585:LNK65585 LWZ65585:LXG65585 MGV65585:MHC65585 MQR65585:MQY65585 NAN65585:NAU65585 NKJ65585:NKQ65585 NUF65585:NUM65585 OEB65585:OEI65585 ONX65585:OOE65585 OXT65585:OYA65585 PHP65585:PHW65585 PRL65585:PRS65585 QBH65585:QBO65585 QLD65585:QLK65585 QUZ65585:QVG65585 REV65585:RFC65585 ROR65585:ROY65585 RYN65585:RYU65585 SIJ65585:SIQ65585 SSF65585:SSM65585 TCB65585:TCI65585 TLX65585:TME65585 TVT65585:TWA65585 UFP65585:UFW65585 UPL65585:UPS65585 UZH65585:UZO65585 VJD65585:VJK65585 VSZ65585:VTG65585 WCV65585:WDC65585 WMR65585:WMY65585 WWN65585:WWU65585 AF131121:AM131121 KB131121:KI131121 TX131121:UE131121 ADT131121:AEA131121 ANP131121:ANW131121 AXL131121:AXS131121 BHH131121:BHO131121 BRD131121:BRK131121 CAZ131121:CBG131121 CKV131121:CLC131121 CUR131121:CUY131121 DEN131121:DEU131121 DOJ131121:DOQ131121 DYF131121:DYM131121 EIB131121:EII131121 ERX131121:ESE131121 FBT131121:FCA131121 FLP131121:FLW131121 FVL131121:FVS131121 GFH131121:GFO131121 GPD131121:GPK131121 GYZ131121:GZG131121 HIV131121:HJC131121 HSR131121:HSY131121 ICN131121:ICU131121 IMJ131121:IMQ131121 IWF131121:IWM131121 JGB131121:JGI131121 JPX131121:JQE131121 JZT131121:KAA131121 KJP131121:KJW131121 KTL131121:KTS131121 LDH131121:LDO131121 LND131121:LNK131121 LWZ131121:LXG131121 MGV131121:MHC131121 MQR131121:MQY131121 NAN131121:NAU131121 NKJ131121:NKQ131121 NUF131121:NUM131121 OEB131121:OEI131121 ONX131121:OOE131121 OXT131121:OYA131121 PHP131121:PHW131121 PRL131121:PRS131121 QBH131121:QBO131121 QLD131121:QLK131121 QUZ131121:QVG131121 REV131121:RFC131121 ROR131121:ROY131121 RYN131121:RYU131121 SIJ131121:SIQ131121 SSF131121:SSM131121 TCB131121:TCI131121 TLX131121:TME131121 TVT131121:TWA131121 UFP131121:UFW131121 UPL131121:UPS131121 UZH131121:UZO131121 VJD131121:VJK131121 VSZ131121:VTG131121 WCV131121:WDC131121 WMR131121:WMY131121 WWN131121:WWU131121 AF196657:AM196657 KB196657:KI196657 TX196657:UE196657 ADT196657:AEA196657 ANP196657:ANW196657 AXL196657:AXS196657 BHH196657:BHO196657 BRD196657:BRK196657 CAZ196657:CBG196657 CKV196657:CLC196657 CUR196657:CUY196657 DEN196657:DEU196657 DOJ196657:DOQ196657 DYF196657:DYM196657 EIB196657:EII196657 ERX196657:ESE196657 FBT196657:FCA196657 FLP196657:FLW196657 FVL196657:FVS196657 GFH196657:GFO196657 GPD196657:GPK196657 GYZ196657:GZG196657 HIV196657:HJC196657 HSR196657:HSY196657 ICN196657:ICU196657 IMJ196657:IMQ196657 IWF196657:IWM196657 JGB196657:JGI196657 JPX196657:JQE196657 JZT196657:KAA196657 KJP196657:KJW196657 KTL196657:KTS196657 LDH196657:LDO196657 LND196657:LNK196657 LWZ196657:LXG196657 MGV196657:MHC196657 MQR196657:MQY196657 NAN196657:NAU196657 NKJ196657:NKQ196657 NUF196657:NUM196657 OEB196657:OEI196657 ONX196657:OOE196657 OXT196657:OYA196657 PHP196657:PHW196657 PRL196657:PRS196657 QBH196657:QBO196657 QLD196657:QLK196657 QUZ196657:QVG196657 REV196657:RFC196657 ROR196657:ROY196657 RYN196657:RYU196657 SIJ196657:SIQ196657 SSF196657:SSM196657 TCB196657:TCI196657 TLX196657:TME196657 TVT196657:TWA196657 UFP196657:UFW196657 UPL196657:UPS196657 UZH196657:UZO196657 VJD196657:VJK196657 VSZ196657:VTG196657 WCV196657:WDC196657 WMR196657:WMY196657 WWN196657:WWU196657 AF262193:AM262193 KB262193:KI262193 TX262193:UE262193 ADT262193:AEA262193 ANP262193:ANW262193 AXL262193:AXS262193 BHH262193:BHO262193 BRD262193:BRK262193 CAZ262193:CBG262193 CKV262193:CLC262193 CUR262193:CUY262193 DEN262193:DEU262193 DOJ262193:DOQ262193 DYF262193:DYM262193 EIB262193:EII262193 ERX262193:ESE262193 FBT262193:FCA262193 FLP262193:FLW262193 FVL262193:FVS262193 GFH262193:GFO262193 GPD262193:GPK262193 GYZ262193:GZG262193 HIV262193:HJC262193 HSR262193:HSY262193 ICN262193:ICU262193 IMJ262193:IMQ262193 IWF262193:IWM262193 JGB262193:JGI262193 JPX262193:JQE262193 JZT262193:KAA262193 KJP262193:KJW262193 KTL262193:KTS262193 LDH262193:LDO262193 LND262193:LNK262193 LWZ262193:LXG262193 MGV262193:MHC262193 MQR262193:MQY262193 NAN262193:NAU262193 NKJ262193:NKQ262193 NUF262193:NUM262193 OEB262193:OEI262193 ONX262193:OOE262193 OXT262193:OYA262193 PHP262193:PHW262193 PRL262193:PRS262193 QBH262193:QBO262193 QLD262193:QLK262193 QUZ262193:QVG262193 REV262193:RFC262193 ROR262193:ROY262193 RYN262193:RYU262193 SIJ262193:SIQ262193 SSF262193:SSM262193 TCB262193:TCI262193 TLX262193:TME262193 TVT262193:TWA262193 UFP262193:UFW262193 UPL262193:UPS262193 UZH262193:UZO262193 VJD262193:VJK262193 VSZ262193:VTG262193 WCV262193:WDC262193 WMR262193:WMY262193 WWN262193:WWU262193 AF327729:AM327729 KB327729:KI327729 TX327729:UE327729 ADT327729:AEA327729 ANP327729:ANW327729 AXL327729:AXS327729 BHH327729:BHO327729 BRD327729:BRK327729 CAZ327729:CBG327729 CKV327729:CLC327729 CUR327729:CUY327729 DEN327729:DEU327729 DOJ327729:DOQ327729 DYF327729:DYM327729 EIB327729:EII327729 ERX327729:ESE327729 FBT327729:FCA327729 FLP327729:FLW327729 FVL327729:FVS327729 GFH327729:GFO327729 GPD327729:GPK327729 GYZ327729:GZG327729 HIV327729:HJC327729 HSR327729:HSY327729 ICN327729:ICU327729 IMJ327729:IMQ327729 IWF327729:IWM327729 JGB327729:JGI327729 JPX327729:JQE327729 JZT327729:KAA327729 KJP327729:KJW327729 KTL327729:KTS327729 LDH327729:LDO327729 LND327729:LNK327729 LWZ327729:LXG327729 MGV327729:MHC327729 MQR327729:MQY327729 NAN327729:NAU327729 NKJ327729:NKQ327729 NUF327729:NUM327729 OEB327729:OEI327729 ONX327729:OOE327729 OXT327729:OYA327729 PHP327729:PHW327729 PRL327729:PRS327729 QBH327729:QBO327729 QLD327729:QLK327729 QUZ327729:QVG327729 REV327729:RFC327729 ROR327729:ROY327729 RYN327729:RYU327729 SIJ327729:SIQ327729 SSF327729:SSM327729 TCB327729:TCI327729 TLX327729:TME327729 TVT327729:TWA327729 UFP327729:UFW327729 UPL327729:UPS327729 UZH327729:UZO327729 VJD327729:VJK327729 VSZ327729:VTG327729 WCV327729:WDC327729 WMR327729:WMY327729 WWN327729:WWU327729 AF393265:AM393265 KB393265:KI393265 TX393265:UE393265 ADT393265:AEA393265 ANP393265:ANW393265 AXL393265:AXS393265 BHH393265:BHO393265 BRD393265:BRK393265 CAZ393265:CBG393265 CKV393265:CLC393265 CUR393265:CUY393265 DEN393265:DEU393265 DOJ393265:DOQ393265 DYF393265:DYM393265 EIB393265:EII393265 ERX393265:ESE393265 FBT393265:FCA393265 FLP393265:FLW393265 FVL393265:FVS393265 GFH393265:GFO393265 GPD393265:GPK393265 GYZ393265:GZG393265 HIV393265:HJC393265 HSR393265:HSY393265 ICN393265:ICU393265 IMJ393265:IMQ393265 IWF393265:IWM393265 JGB393265:JGI393265 JPX393265:JQE393265 JZT393265:KAA393265 KJP393265:KJW393265 KTL393265:KTS393265 LDH393265:LDO393265 LND393265:LNK393265 LWZ393265:LXG393265 MGV393265:MHC393265 MQR393265:MQY393265 NAN393265:NAU393265 NKJ393265:NKQ393265 NUF393265:NUM393265 OEB393265:OEI393265 ONX393265:OOE393265 OXT393265:OYA393265 PHP393265:PHW393265 PRL393265:PRS393265 QBH393265:QBO393265 QLD393265:QLK393265 QUZ393265:QVG393265 REV393265:RFC393265 ROR393265:ROY393265 RYN393265:RYU393265 SIJ393265:SIQ393265 SSF393265:SSM393265 TCB393265:TCI393265 TLX393265:TME393265 TVT393265:TWA393265 UFP393265:UFW393265 UPL393265:UPS393265 UZH393265:UZO393265 VJD393265:VJK393265 VSZ393265:VTG393265 WCV393265:WDC393265 WMR393265:WMY393265 WWN393265:WWU393265 AF458801:AM458801 KB458801:KI458801 TX458801:UE458801 ADT458801:AEA458801 ANP458801:ANW458801 AXL458801:AXS458801 BHH458801:BHO458801 BRD458801:BRK458801 CAZ458801:CBG458801 CKV458801:CLC458801 CUR458801:CUY458801 DEN458801:DEU458801 DOJ458801:DOQ458801 DYF458801:DYM458801 EIB458801:EII458801 ERX458801:ESE458801 FBT458801:FCA458801 FLP458801:FLW458801 FVL458801:FVS458801 GFH458801:GFO458801 GPD458801:GPK458801 GYZ458801:GZG458801 HIV458801:HJC458801 HSR458801:HSY458801 ICN458801:ICU458801 IMJ458801:IMQ458801 IWF458801:IWM458801 JGB458801:JGI458801 JPX458801:JQE458801 JZT458801:KAA458801 KJP458801:KJW458801 KTL458801:KTS458801 LDH458801:LDO458801 LND458801:LNK458801 LWZ458801:LXG458801 MGV458801:MHC458801 MQR458801:MQY458801 NAN458801:NAU458801 NKJ458801:NKQ458801 NUF458801:NUM458801 OEB458801:OEI458801 ONX458801:OOE458801 OXT458801:OYA458801 PHP458801:PHW458801 PRL458801:PRS458801 QBH458801:QBO458801 QLD458801:QLK458801 QUZ458801:QVG458801 REV458801:RFC458801 ROR458801:ROY458801 RYN458801:RYU458801 SIJ458801:SIQ458801 SSF458801:SSM458801 TCB458801:TCI458801 TLX458801:TME458801 TVT458801:TWA458801 UFP458801:UFW458801 UPL458801:UPS458801 UZH458801:UZO458801 VJD458801:VJK458801 VSZ458801:VTG458801 WCV458801:WDC458801 WMR458801:WMY458801 WWN458801:WWU458801 AF524337:AM524337 KB524337:KI524337 TX524337:UE524337 ADT524337:AEA524337 ANP524337:ANW524337 AXL524337:AXS524337 BHH524337:BHO524337 BRD524337:BRK524337 CAZ524337:CBG524337 CKV524337:CLC524337 CUR524337:CUY524337 DEN524337:DEU524337 DOJ524337:DOQ524337 DYF524337:DYM524337 EIB524337:EII524337 ERX524337:ESE524337 FBT524337:FCA524337 FLP524337:FLW524337 FVL524337:FVS524337 GFH524337:GFO524337 GPD524337:GPK524337 GYZ524337:GZG524337 HIV524337:HJC524337 HSR524337:HSY524337 ICN524337:ICU524337 IMJ524337:IMQ524337 IWF524337:IWM524337 JGB524337:JGI524337 JPX524337:JQE524337 JZT524337:KAA524337 KJP524337:KJW524337 KTL524337:KTS524337 LDH524337:LDO524337 LND524337:LNK524337 LWZ524337:LXG524337 MGV524337:MHC524337 MQR524337:MQY524337 NAN524337:NAU524337 NKJ524337:NKQ524337 NUF524337:NUM524337 OEB524337:OEI524337 ONX524337:OOE524337 OXT524337:OYA524337 PHP524337:PHW524337 PRL524337:PRS524337 QBH524337:QBO524337 QLD524337:QLK524337 QUZ524337:QVG524337 REV524337:RFC524337 ROR524337:ROY524337 RYN524337:RYU524337 SIJ524337:SIQ524337 SSF524337:SSM524337 TCB524337:TCI524337 TLX524337:TME524337 TVT524337:TWA524337 UFP524337:UFW524337 UPL524337:UPS524337 UZH524337:UZO524337 VJD524337:VJK524337 VSZ524337:VTG524337 WCV524337:WDC524337 WMR524337:WMY524337 WWN524337:WWU524337 AF589873:AM589873 KB589873:KI589873 TX589873:UE589873 ADT589873:AEA589873 ANP589873:ANW589873 AXL589873:AXS589873 BHH589873:BHO589873 BRD589873:BRK589873 CAZ589873:CBG589873 CKV589873:CLC589873 CUR589873:CUY589873 DEN589873:DEU589873 DOJ589873:DOQ589873 DYF589873:DYM589873 EIB589873:EII589873 ERX589873:ESE589873 FBT589873:FCA589873 FLP589873:FLW589873 FVL589873:FVS589873 GFH589873:GFO589873 GPD589873:GPK589873 GYZ589873:GZG589873 HIV589873:HJC589873 HSR589873:HSY589873 ICN589873:ICU589873 IMJ589873:IMQ589873 IWF589873:IWM589873 JGB589873:JGI589873 JPX589873:JQE589873 JZT589873:KAA589873 KJP589873:KJW589873 KTL589873:KTS589873 LDH589873:LDO589873 LND589873:LNK589873 LWZ589873:LXG589873 MGV589873:MHC589873 MQR589873:MQY589873 NAN589873:NAU589873 NKJ589873:NKQ589873 NUF589873:NUM589873 OEB589873:OEI589873 ONX589873:OOE589873 OXT589873:OYA589873 PHP589873:PHW589873 PRL589873:PRS589873 QBH589873:QBO589873 QLD589873:QLK589873 QUZ589873:QVG589873 REV589873:RFC589873 ROR589873:ROY589873 RYN589873:RYU589873 SIJ589873:SIQ589873 SSF589873:SSM589873 TCB589873:TCI589873 TLX589873:TME589873 TVT589873:TWA589873 UFP589873:UFW589873 UPL589873:UPS589873 UZH589873:UZO589873 VJD589873:VJK589873 VSZ589873:VTG589873 WCV589873:WDC589873 WMR589873:WMY589873 WWN589873:WWU589873 AF655409:AM655409 KB655409:KI655409 TX655409:UE655409 ADT655409:AEA655409 ANP655409:ANW655409 AXL655409:AXS655409 BHH655409:BHO655409 BRD655409:BRK655409 CAZ655409:CBG655409 CKV655409:CLC655409 CUR655409:CUY655409 DEN655409:DEU655409 DOJ655409:DOQ655409 DYF655409:DYM655409 EIB655409:EII655409 ERX655409:ESE655409 FBT655409:FCA655409 FLP655409:FLW655409 FVL655409:FVS655409 GFH655409:GFO655409 GPD655409:GPK655409 GYZ655409:GZG655409 HIV655409:HJC655409 HSR655409:HSY655409 ICN655409:ICU655409 IMJ655409:IMQ655409 IWF655409:IWM655409 JGB655409:JGI655409 JPX655409:JQE655409 JZT655409:KAA655409 KJP655409:KJW655409 KTL655409:KTS655409 LDH655409:LDO655409 LND655409:LNK655409 LWZ655409:LXG655409 MGV655409:MHC655409 MQR655409:MQY655409 NAN655409:NAU655409 NKJ655409:NKQ655409 NUF655409:NUM655409 OEB655409:OEI655409 ONX655409:OOE655409 OXT655409:OYA655409 PHP655409:PHW655409 PRL655409:PRS655409 QBH655409:QBO655409 QLD655409:QLK655409 QUZ655409:QVG655409 REV655409:RFC655409 ROR655409:ROY655409 RYN655409:RYU655409 SIJ655409:SIQ655409 SSF655409:SSM655409 TCB655409:TCI655409 TLX655409:TME655409 TVT655409:TWA655409 UFP655409:UFW655409 UPL655409:UPS655409 UZH655409:UZO655409 VJD655409:VJK655409 VSZ655409:VTG655409 WCV655409:WDC655409 WMR655409:WMY655409 WWN655409:WWU655409 AF720945:AM720945 KB720945:KI720945 TX720945:UE720945 ADT720945:AEA720945 ANP720945:ANW720945 AXL720945:AXS720945 BHH720945:BHO720945 BRD720945:BRK720945 CAZ720945:CBG720945 CKV720945:CLC720945 CUR720945:CUY720945 DEN720945:DEU720945 DOJ720945:DOQ720945 DYF720945:DYM720945 EIB720945:EII720945 ERX720945:ESE720945 FBT720945:FCA720945 FLP720945:FLW720945 FVL720945:FVS720945 GFH720945:GFO720945 GPD720945:GPK720945 GYZ720945:GZG720945 HIV720945:HJC720945 HSR720945:HSY720945 ICN720945:ICU720945 IMJ720945:IMQ720945 IWF720945:IWM720945 JGB720945:JGI720945 JPX720945:JQE720945 JZT720945:KAA720945 KJP720945:KJW720945 KTL720945:KTS720945 LDH720945:LDO720945 LND720945:LNK720945 LWZ720945:LXG720945 MGV720945:MHC720945 MQR720945:MQY720945 NAN720945:NAU720945 NKJ720945:NKQ720945 NUF720945:NUM720945 OEB720945:OEI720945 ONX720945:OOE720945 OXT720945:OYA720945 PHP720945:PHW720945 PRL720945:PRS720945 QBH720945:QBO720945 QLD720945:QLK720945 QUZ720945:QVG720945 REV720945:RFC720945 ROR720945:ROY720945 RYN720945:RYU720945 SIJ720945:SIQ720945 SSF720945:SSM720945 TCB720945:TCI720945 TLX720945:TME720945 TVT720945:TWA720945 UFP720945:UFW720945 UPL720945:UPS720945 UZH720945:UZO720945 VJD720945:VJK720945 VSZ720945:VTG720945 WCV720945:WDC720945 WMR720945:WMY720945 WWN720945:WWU720945 AF786481:AM786481 KB786481:KI786481 TX786481:UE786481 ADT786481:AEA786481 ANP786481:ANW786481 AXL786481:AXS786481 BHH786481:BHO786481 BRD786481:BRK786481 CAZ786481:CBG786481 CKV786481:CLC786481 CUR786481:CUY786481 DEN786481:DEU786481 DOJ786481:DOQ786481 DYF786481:DYM786481 EIB786481:EII786481 ERX786481:ESE786481 FBT786481:FCA786481 FLP786481:FLW786481 FVL786481:FVS786481 GFH786481:GFO786481 GPD786481:GPK786481 GYZ786481:GZG786481 HIV786481:HJC786481 HSR786481:HSY786481 ICN786481:ICU786481 IMJ786481:IMQ786481 IWF786481:IWM786481 JGB786481:JGI786481 JPX786481:JQE786481 JZT786481:KAA786481 KJP786481:KJW786481 KTL786481:KTS786481 LDH786481:LDO786481 LND786481:LNK786481 LWZ786481:LXG786481 MGV786481:MHC786481 MQR786481:MQY786481 NAN786481:NAU786481 NKJ786481:NKQ786481 NUF786481:NUM786481 OEB786481:OEI786481 ONX786481:OOE786481 OXT786481:OYA786481 PHP786481:PHW786481 PRL786481:PRS786481 QBH786481:QBO786481 QLD786481:QLK786481 QUZ786481:QVG786481 REV786481:RFC786481 ROR786481:ROY786481 RYN786481:RYU786481 SIJ786481:SIQ786481 SSF786481:SSM786481 TCB786481:TCI786481 TLX786481:TME786481 TVT786481:TWA786481 UFP786481:UFW786481 UPL786481:UPS786481 UZH786481:UZO786481 VJD786481:VJK786481 VSZ786481:VTG786481 WCV786481:WDC786481 WMR786481:WMY786481 WWN786481:WWU786481 AF852017:AM852017 KB852017:KI852017 TX852017:UE852017 ADT852017:AEA852017 ANP852017:ANW852017 AXL852017:AXS852017 BHH852017:BHO852017 BRD852017:BRK852017 CAZ852017:CBG852017 CKV852017:CLC852017 CUR852017:CUY852017 DEN852017:DEU852017 DOJ852017:DOQ852017 DYF852017:DYM852017 EIB852017:EII852017 ERX852017:ESE852017 FBT852017:FCA852017 FLP852017:FLW852017 FVL852017:FVS852017 GFH852017:GFO852017 GPD852017:GPK852017 GYZ852017:GZG852017 HIV852017:HJC852017 HSR852017:HSY852017 ICN852017:ICU852017 IMJ852017:IMQ852017 IWF852017:IWM852017 JGB852017:JGI852017 JPX852017:JQE852017 JZT852017:KAA852017 KJP852017:KJW852017 KTL852017:KTS852017 LDH852017:LDO852017 LND852017:LNK852017 LWZ852017:LXG852017 MGV852017:MHC852017 MQR852017:MQY852017 NAN852017:NAU852017 NKJ852017:NKQ852017 NUF852017:NUM852017 OEB852017:OEI852017 ONX852017:OOE852017 OXT852017:OYA852017 PHP852017:PHW852017 PRL852017:PRS852017 QBH852017:QBO852017 QLD852017:QLK852017 QUZ852017:QVG852017 REV852017:RFC852017 ROR852017:ROY852017 RYN852017:RYU852017 SIJ852017:SIQ852017 SSF852017:SSM852017 TCB852017:TCI852017 TLX852017:TME852017 TVT852017:TWA852017 UFP852017:UFW852017 UPL852017:UPS852017 UZH852017:UZO852017 VJD852017:VJK852017 VSZ852017:VTG852017 WCV852017:WDC852017 WMR852017:WMY852017 WWN852017:WWU852017 AF917553:AM917553 KB917553:KI917553 TX917553:UE917553 ADT917553:AEA917553 ANP917553:ANW917553 AXL917553:AXS917553 BHH917553:BHO917553 BRD917553:BRK917553 CAZ917553:CBG917553 CKV917553:CLC917553 CUR917553:CUY917553 DEN917553:DEU917553 DOJ917553:DOQ917553 DYF917553:DYM917553 EIB917553:EII917553 ERX917553:ESE917553 FBT917553:FCA917553 FLP917553:FLW917553 FVL917553:FVS917553 GFH917553:GFO917553 GPD917553:GPK917553 GYZ917553:GZG917553 HIV917553:HJC917553 HSR917553:HSY917553 ICN917553:ICU917553 IMJ917553:IMQ917553 IWF917553:IWM917553 JGB917553:JGI917553 JPX917553:JQE917553 JZT917553:KAA917553 KJP917553:KJW917553 KTL917553:KTS917553 LDH917553:LDO917553 LND917553:LNK917553 LWZ917553:LXG917553 MGV917553:MHC917553 MQR917553:MQY917553 NAN917553:NAU917553 NKJ917553:NKQ917553 NUF917553:NUM917553 OEB917553:OEI917553 ONX917553:OOE917553 OXT917553:OYA917553 PHP917553:PHW917553 PRL917553:PRS917553 QBH917553:QBO917553 QLD917553:QLK917553 QUZ917553:QVG917553 REV917553:RFC917553 ROR917553:ROY917553 RYN917553:RYU917553 SIJ917553:SIQ917553 SSF917553:SSM917553 TCB917553:TCI917553 TLX917553:TME917553 TVT917553:TWA917553 UFP917553:UFW917553 UPL917553:UPS917553 UZH917553:UZO917553 VJD917553:VJK917553 VSZ917553:VTG917553 WCV917553:WDC917553 WMR917553:WMY917553 WWN917553:WWU917553 AF983089:AM983089 KB983089:KI983089 TX983089:UE983089 ADT983089:AEA983089 ANP983089:ANW983089 AXL983089:AXS983089 BHH983089:BHO983089 BRD983089:BRK983089 CAZ983089:CBG983089 CKV983089:CLC983089 CUR983089:CUY983089 DEN983089:DEU983089 DOJ983089:DOQ983089 DYF983089:DYM983089 EIB983089:EII983089 ERX983089:ESE983089 FBT983089:FCA983089 FLP983089:FLW983089 FVL983089:FVS983089 GFH983089:GFO983089 GPD983089:GPK983089 GYZ983089:GZG983089 HIV983089:HJC983089 HSR983089:HSY983089 ICN983089:ICU983089 IMJ983089:IMQ983089 IWF983089:IWM983089 JGB983089:JGI983089 JPX983089:JQE983089 JZT983089:KAA983089 KJP983089:KJW983089 KTL983089:KTS983089 LDH983089:LDO983089 LND983089:LNK983089 LWZ983089:LXG983089 MGV983089:MHC983089 MQR983089:MQY983089 NAN983089:NAU983089 NKJ983089:NKQ983089 NUF983089:NUM983089 OEB983089:OEI983089 ONX983089:OOE983089 OXT983089:OYA983089 PHP983089:PHW983089 PRL983089:PRS983089 QBH983089:QBO983089 QLD983089:QLK983089 QUZ983089:QVG983089 REV983089:RFC983089 ROR983089:ROY983089 RYN983089:RYU983089 SIJ983089:SIQ983089 SSF983089:SSM983089 TCB983089:TCI983089 TLX983089:TME983089 TVT983089:TWA983089 UFP983089:UFW983089 UPL983089:UPS983089 UZH983089:UZO983089 VJD983089:VJK983089 VSZ983089:VTG983089 WCV983089:WDC983089 WMR983089:WMY983089 WWN983089:WWU983089 AF37:AM37 KB37:KI37 TX37:UE37 ADT37:AEA37 ANP37:ANW37 AXL37:AXS37 BHH37:BHO37 BRD37:BRK37 CAZ37:CBG37 CKV37:CLC37 CUR37:CUY37 DEN37:DEU37 DOJ37:DOQ37 DYF37:DYM37 EIB37:EII37 ERX37:ESE37 FBT37:FCA37 FLP37:FLW37 FVL37:FVS37 GFH37:GFO37 GPD37:GPK37 GYZ37:GZG37 HIV37:HJC37 HSR37:HSY37 ICN37:ICU37 IMJ37:IMQ37 IWF37:IWM37 JGB37:JGI37 JPX37:JQE37 JZT37:KAA37 KJP37:KJW37 KTL37:KTS37 LDH37:LDO37 LND37:LNK37 LWZ37:LXG37 MGV37:MHC37 MQR37:MQY37 NAN37:NAU37 NKJ37:NKQ37 NUF37:NUM37 OEB37:OEI37 ONX37:OOE37 OXT37:OYA37 PHP37:PHW37 PRL37:PRS37 QBH37:QBO37 QLD37:QLK37 QUZ37:QVG37 REV37:RFC37 ROR37:ROY37 RYN37:RYU37 SIJ37:SIQ37 SSF37:SSM37 TCB37:TCI37 TLX37:TME37 TVT37:TWA37 UFP37:UFW37 UPL37:UPS37 UZH37:UZO37 VJD37:VJK37 VSZ37:VTG37 WCV37:WDC37 WMR37:WMY37 WWN37:WWU37 AF65573:AM65573 KB65573:KI65573 TX65573:UE65573 ADT65573:AEA65573 ANP65573:ANW65573 AXL65573:AXS65573 BHH65573:BHO65573 BRD65573:BRK65573 CAZ65573:CBG65573 CKV65573:CLC65573 CUR65573:CUY65573 DEN65573:DEU65573 DOJ65573:DOQ65573 DYF65573:DYM65573 EIB65573:EII65573 ERX65573:ESE65573 FBT65573:FCA65573 FLP65573:FLW65573 FVL65573:FVS65573 GFH65573:GFO65573 GPD65573:GPK65573 GYZ65573:GZG65573 HIV65573:HJC65573 HSR65573:HSY65573 ICN65573:ICU65573 IMJ65573:IMQ65573 IWF65573:IWM65573 JGB65573:JGI65573 JPX65573:JQE65573 JZT65573:KAA65573 KJP65573:KJW65573 KTL65573:KTS65573 LDH65573:LDO65573 LND65573:LNK65573 LWZ65573:LXG65573 MGV65573:MHC65573 MQR65573:MQY65573 NAN65573:NAU65573 NKJ65573:NKQ65573 NUF65573:NUM65573 OEB65573:OEI65573 ONX65573:OOE65573 OXT65573:OYA65573 PHP65573:PHW65573 PRL65573:PRS65573 QBH65573:QBO65573 QLD65573:QLK65573 QUZ65573:QVG65573 REV65573:RFC65573 ROR65573:ROY65573 RYN65573:RYU65573 SIJ65573:SIQ65573 SSF65573:SSM65573 TCB65573:TCI65573 TLX65573:TME65573 TVT65573:TWA65573 UFP65573:UFW65573 UPL65573:UPS65573 UZH65573:UZO65573 VJD65573:VJK65573 VSZ65573:VTG65573 WCV65573:WDC65573 WMR65573:WMY65573 WWN65573:WWU65573 AF131109:AM131109 KB131109:KI131109 TX131109:UE131109 ADT131109:AEA131109 ANP131109:ANW131109 AXL131109:AXS131109 BHH131109:BHO131109 BRD131109:BRK131109 CAZ131109:CBG131109 CKV131109:CLC131109 CUR131109:CUY131109 DEN131109:DEU131109 DOJ131109:DOQ131109 DYF131109:DYM131109 EIB131109:EII131109 ERX131109:ESE131109 FBT131109:FCA131109 FLP131109:FLW131109 FVL131109:FVS131109 GFH131109:GFO131109 GPD131109:GPK131109 GYZ131109:GZG131109 HIV131109:HJC131109 HSR131109:HSY131109 ICN131109:ICU131109 IMJ131109:IMQ131109 IWF131109:IWM131109 JGB131109:JGI131109 JPX131109:JQE131109 JZT131109:KAA131109 KJP131109:KJW131109 KTL131109:KTS131109 LDH131109:LDO131109 LND131109:LNK131109 LWZ131109:LXG131109 MGV131109:MHC131109 MQR131109:MQY131109 NAN131109:NAU131109 NKJ131109:NKQ131109 NUF131109:NUM131109 OEB131109:OEI131109 ONX131109:OOE131109 OXT131109:OYA131109 PHP131109:PHW131109 PRL131109:PRS131109 QBH131109:QBO131109 QLD131109:QLK131109 QUZ131109:QVG131109 REV131109:RFC131109 ROR131109:ROY131109 RYN131109:RYU131109 SIJ131109:SIQ131109 SSF131109:SSM131109 TCB131109:TCI131109 TLX131109:TME131109 TVT131109:TWA131109 UFP131109:UFW131109 UPL131109:UPS131109 UZH131109:UZO131109 VJD131109:VJK131109 VSZ131109:VTG131109 WCV131109:WDC131109 WMR131109:WMY131109 WWN131109:WWU131109 AF196645:AM196645 KB196645:KI196645 TX196645:UE196645 ADT196645:AEA196645 ANP196645:ANW196645 AXL196645:AXS196645 BHH196645:BHO196645 BRD196645:BRK196645 CAZ196645:CBG196645 CKV196645:CLC196645 CUR196645:CUY196645 DEN196645:DEU196645 DOJ196645:DOQ196645 DYF196645:DYM196645 EIB196645:EII196645 ERX196645:ESE196645 FBT196645:FCA196645 FLP196645:FLW196645 FVL196645:FVS196645 GFH196645:GFO196645 GPD196645:GPK196645 GYZ196645:GZG196645 HIV196645:HJC196645 HSR196645:HSY196645 ICN196645:ICU196645 IMJ196645:IMQ196645 IWF196645:IWM196645 JGB196645:JGI196645 JPX196645:JQE196645 JZT196645:KAA196645 KJP196645:KJW196645 KTL196645:KTS196645 LDH196645:LDO196645 LND196645:LNK196645 LWZ196645:LXG196645 MGV196645:MHC196645 MQR196645:MQY196645 NAN196645:NAU196645 NKJ196645:NKQ196645 NUF196645:NUM196645 OEB196645:OEI196645 ONX196645:OOE196645 OXT196645:OYA196645 PHP196645:PHW196645 PRL196645:PRS196645 QBH196645:QBO196645 QLD196645:QLK196645 QUZ196645:QVG196645 REV196645:RFC196645 ROR196645:ROY196645 RYN196645:RYU196645 SIJ196645:SIQ196645 SSF196645:SSM196645 TCB196645:TCI196645 TLX196645:TME196645 TVT196645:TWA196645 UFP196645:UFW196645 UPL196645:UPS196645 UZH196645:UZO196645 VJD196645:VJK196645 VSZ196645:VTG196645 WCV196645:WDC196645 WMR196645:WMY196645 WWN196645:WWU196645 AF262181:AM262181 KB262181:KI262181 TX262181:UE262181 ADT262181:AEA262181 ANP262181:ANW262181 AXL262181:AXS262181 BHH262181:BHO262181 BRD262181:BRK262181 CAZ262181:CBG262181 CKV262181:CLC262181 CUR262181:CUY262181 DEN262181:DEU262181 DOJ262181:DOQ262181 DYF262181:DYM262181 EIB262181:EII262181 ERX262181:ESE262181 FBT262181:FCA262181 FLP262181:FLW262181 FVL262181:FVS262181 GFH262181:GFO262181 GPD262181:GPK262181 GYZ262181:GZG262181 HIV262181:HJC262181 HSR262181:HSY262181 ICN262181:ICU262181 IMJ262181:IMQ262181 IWF262181:IWM262181 JGB262181:JGI262181 JPX262181:JQE262181 JZT262181:KAA262181 KJP262181:KJW262181 KTL262181:KTS262181 LDH262181:LDO262181 LND262181:LNK262181 LWZ262181:LXG262181 MGV262181:MHC262181 MQR262181:MQY262181 NAN262181:NAU262181 NKJ262181:NKQ262181 NUF262181:NUM262181 OEB262181:OEI262181 ONX262181:OOE262181 OXT262181:OYA262181 PHP262181:PHW262181 PRL262181:PRS262181 QBH262181:QBO262181 QLD262181:QLK262181 QUZ262181:QVG262181 REV262181:RFC262181 ROR262181:ROY262181 RYN262181:RYU262181 SIJ262181:SIQ262181 SSF262181:SSM262181 TCB262181:TCI262181 TLX262181:TME262181 TVT262181:TWA262181 UFP262181:UFW262181 UPL262181:UPS262181 UZH262181:UZO262181 VJD262181:VJK262181 VSZ262181:VTG262181 WCV262181:WDC262181 WMR262181:WMY262181 WWN262181:WWU262181 AF327717:AM327717 KB327717:KI327717 TX327717:UE327717 ADT327717:AEA327717 ANP327717:ANW327717 AXL327717:AXS327717 BHH327717:BHO327717 BRD327717:BRK327717 CAZ327717:CBG327717 CKV327717:CLC327717 CUR327717:CUY327717 DEN327717:DEU327717 DOJ327717:DOQ327717 DYF327717:DYM327717 EIB327717:EII327717 ERX327717:ESE327717 FBT327717:FCA327717 FLP327717:FLW327717 FVL327717:FVS327717 GFH327717:GFO327717 GPD327717:GPK327717 GYZ327717:GZG327717 HIV327717:HJC327717 HSR327717:HSY327717 ICN327717:ICU327717 IMJ327717:IMQ327717 IWF327717:IWM327717 JGB327717:JGI327717 JPX327717:JQE327717 JZT327717:KAA327717 KJP327717:KJW327717 KTL327717:KTS327717 LDH327717:LDO327717 LND327717:LNK327717 LWZ327717:LXG327717 MGV327717:MHC327717 MQR327717:MQY327717 NAN327717:NAU327717 NKJ327717:NKQ327717 NUF327717:NUM327717 OEB327717:OEI327717 ONX327717:OOE327717 OXT327717:OYA327717 PHP327717:PHW327717 PRL327717:PRS327717 QBH327717:QBO327717 QLD327717:QLK327717 QUZ327717:QVG327717 REV327717:RFC327717 ROR327717:ROY327717 RYN327717:RYU327717 SIJ327717:SIQ327717 SSF327717:SSM327717 TCB327717:TCI327717 TLX327717:TME327717 TVT327717:TWA327717 UFP327717:UFW327717 UPL327717:UPS327717 UZH327717:UZO327717 VJD327717:VJK327717 VSZ327717:VTG327717 WCV327717:WDC327717 WMR327717:WMY327717 WWN327717:WWU327717 AF393253:AM393253 KB393253:KI393253 TX393253:UE393253 ADT393253:AEA393253 ANP393253:ANW393253 AXL393253:AXS393253 BHH393253:BHO393253 BRD393253:BRK393253 CAZ393253:CBG393253 CKV393253:CLC393253 CUR393253:CUY393253 DEN393253:DEU393253 DOJ393253:DOQ393253 DYF393253:DYM393253 EIB393253:EII393253 ERX393253:ESE393253 FBT393253:FCA393253 FLP393253:FLW393253 FVL393253:FVS393253 GFH393253:GFO393253 GPD393253:GPK393253 GYZ393253:GZG393253 HIV393253:HJC393253 HSR393253:HSY393253 ICN393253:ICU393253 IMJ393253:IMQ393253 IWF393253:IWM393253 JGB393253:JGI393253 JPX393253:JQE393253 JZT393253:KAA393253 KJP393253:KJW393253 KTL393253:KTS393253 LDH393253:LDO393253 LND393253:LNK393253 LWZ393253:LXG393253 MGV393253:MHC393253 MQR393253:MQY393253 NAN393253:NAU393253 NKJ393253:NKQ393253 NUF393253:NUM393253 OEB393253:OEI393253 ONX393253:OOE393253 OXT393253:OYA393253 PHP393253:PHW393253 PRL393253:PRS393253 QBH393253:QBO393253 QLD393253:QLK393253 QUZ393253:QVG393253 REV393253:RFC393253 ROR393253:ROY393253 RYN393253:RYU393253 SIJ393253:SIQ393253 SSF393253:SSM393253 TCB393253:TCI393253 TLX393253:TME393253 TVT393253:TWA393253 UFP393253:UFW393253 UPL393253:UPS393253 UZH393253:UZO393253 VJD393253:VJK393253 VSZ393253:VTG393253 WCV393253:WDC393253 WMR393253:WMY393253 WWN393253:WWU393253 AF458789:AM458789 KB458789:KI458789 TX458789:UE458789 ADT458789:AEA458789 ANP458789:ANW458789 AXL458789:AXS458789 BHH458789:BHO458789 BRD458789:BRK458789 CAZ458789:CBG458789 CKV458789:CLC458789 CUR458789:CUY458789 DEN458789:DEU458789 DOJ458789:DOQ458789 DYF458789:DYM458789 EIB458789:EII458789 ERX458789:ESE458789 FBT458789:FCA458789 FLP458789:FLW458789 FVL458789:FVS458789 GFH458789:GFO458789 GPD458789:GPK458789 GYZ458789:GZG458789 HIV458789:HJC458789 HSR458789:HSY458789 ICN458789:ICU458789 IMJ458789:IMQ458789 IWF458789:IWM458789 JGB458789:JGI458789 JPX458789:JQE458789 JZT458789:KAA458789 KJP458789:KJW458789 KTL458789:KTS458789 LDH458789:LDO458789 LND458789:LNK458789 LWZ458789:LXG458789 MGV458789:MHC458789 MQR458789:MQY458789 NAN458789:NAU458789 NKJ458789:NKQ458789 NUF458789:NUM458789 OEB458789:OEI458789 ONX458789:OOE458789 OXT458789:OYA458789 PHP458789:PHW458789 PRL458789:PRS458789 QBH458789:QBO458789 QLD458789:QLK458789 QUZ458789:QVG458789 REV458789:RFC458789 ROR458789:ROY458789 RYN458789:RYU458789 SIJ458789:SIQ458789 SSF458789:SSM458789 TCB458789:TCI458789 TLX458789:TME458789 TVT458789:TWA458789 UFP458789:UFW458789 UPL458789:UPS458789 UZH458789:UZO458789 VJD458789:VJK458789 VSZ458789:VTG458789 WCV458789:WDC458789 WMR458789:WMY458789 WWN458789:WWU458789 AF524325:AM524325 KB524325:KI524325 TX524325:UE524325 ADT524325:AEA524325 ANP524325:ANW524325 AXL524325:AXS524325 BHH524325:BHO524325 BRD524325:BRK524325 CAZ524325:CBG524325 CKV524325:CLC524325 CUR524325:CUY524325 DEN524325:DEU524325 DOJ524325:DOQ524325 DYF524325:DYM524325 EIB524325:EII524325 ERX524325:ESE524325 FBT524325:FCA524325 FLP524325:FLW524325 FVL524325:FVS524325 GFH524325:GFO524325 GPD524325:GPK524325 GYZ524325:GZG524325 HIV524325:HJC524325 HSR524325:HSY524325 ICN524325:ICU524325 IMJ524325:IMQ524325 IWF524325:IWM524325 JGB524325:JGI524325 JPX524325:JQE524325 JZT524325:KAA524325 KJP524325:KJW524325 KTL524325:KTS524325 LDH524325:LDO524325 LND524325:LNK524325 LWZ524325:LXG524325 MGV524325:MHC524325 MQR524325:MQY524325 NAN524325:NAU524325 NKJ524325:NKQ524325 NUF524325:NUM524325 OEB524325:OEI524325 ONX524325:OOE524325 OXT524325:OYA524325 PHP524325:PHW524325 PRL524325:PRS524325 QBH524325:QBO524325 QLD524325:QLK524325 QUZ524325:QVG524325 REV524325:RFC524325 ROR524325:ROY524325 RYN524325:RYU524325 SIJ524325:SIQ524325 SSF524325:SSM524325 TCB524325:TCI524325 TLX524325:TME524325 TVT524325:TWA524325 UFP524325:UFW524325 UPL524325:UPS524325 UZH524325:UZO524325 VJD524325:VJK524325 VSZ524325:VTG524325 WCV524325:WDC524325 WMR524325:WMY524325 WWN524325:WWU524325 AF589861:AM589861 KB589861:KI589861 TX589861:UE589861 ADT589861:AEA589861 ANP589861:ANW589861 AXL589861:AXS589861 BHH589861:BHO589861 BRD589861:BRK589861 CAZ589861:CBG589861 CKV589861:CLC589861 CUR589861:CUY589861 DEN589861:DEU589861 DOJ589861:DOQ589861 DYF589861:DYM589861 EIB589861:EII589861 ERX589861:ESE589861 FBT589861:FCA589861 FLP589861:FLW589861 FVL589861:FVS589861 GFH589861:GFO589861 GPD589861:GPK589861 GYZ589861:GZG589861 HIV589861:HJC589861 HSR589861:HSY589861 ICN589861:ICU589861 IMJ589861:IMQ589861 IWF589861:IWM589861 JGB589861:JGI589861 JPX589861:JQE589861 JZT589861:KAA589861 KJP589861:KJW589861 KTL589861:KTS589861 LDH589861:LDO589861 LND589861:LNK589861 LWZ589861:LXG589861 MGV589861:MHC589861 MQR589861:MQY589861 NAN589861:NAU589861 NKJ589861:NKQ589861 NUF589861:NUM589861 OEB589861:OEI589861 ONX589861:OOE589861 OXT589861:OYA589861 PHP589861:PHW589861 PRL589861:PRS589861 QBH589861:QBO589861 QLD589861:QLK589861 QUZ589861:QVG589861 REV589861:RFC589861 ROR589861:ROY589861 RYN589861:RYU589861 SIJ589861:SIQ589861 SSF589861:SSM589861 TCB589861:TCI589861 TLX589861:TME589861 TVT589861:TWA589861 UFP589861:UFW589861 UPL589861:UPS589861 UZH589861:UZO589861 VJD589861:VJK589861 VSZ589861:VTG589861 WCV589861:WDC589861 WMR589861:WMY589861 WWN589861:WWU589861 AF655397:AM655397 KB655397:KI655397 TX655397:UE655397 ADT655397:AEA655397 ANP655397:ANW655397 AXL655397:AXS655397 BHH655397:BHO655397 BRD655397:BRK655397 CAZ655397:CBG655397 CKV655397:CLC655397 CUR655397:CUY655397 DEN655397:DEU655397 DOJ655397:DOQ655397 DYF655397:DYM655397 EIB655397:EII655397 ERX655397:ESE655397 FBT655397:FCA655397 FLP655397:FLW655397 FVL655397:FVS655397 GFH655397:GFO655397 GPD655397:GPK655397 GYZ655397:GZG655397 HIV655397:HJC655397 HSR655397:HSY655397 ICN655397:ICU655397 IMJ655397:IMQ655397 IWF655397:IWM655397 JGB655397:JGI655397 JPX655397:JQE655397 JZT655397:KAA655397 KJP655397:KJW655397 KTL655397:KTS655397 LDH655397:LDO655397 LND655397:LNK655397 LWZ655397:LXG655397 MGV655397:MHC655397 MQR655397:MQY655397 NAN655397:NAU655397 NKJ655397:NKQ655397 NUF655397:NUM655397 OEB655397:OEI655397 ONX655397:OOE655397 OXT655397:OYA655397 PHP655397:PHW655397 PRL655397:PRS655397 QBH655397:QBO655397 QLD655397:QLK655397 QUZ655397:QVG655397 REV655397:RFC655397 ROR655397:ROY655397 RYN655397:RYU655397 SIJ655397:SIQ655397 SSF655397:SSM655397 TCB655397:TCI655397 TLX655397:TME655397 TVT655397:TWA655397 UFP655397:UFW655397 UPL655397:UPS655397 UZH655397:UZO655397 VJD655397:VJK655397 VSZ655397:VTG655397 WCV655397:WDC655397 WMR655397:WMY655397 WWN655397:WWU655397 AF720933:AM720933 KB720933:KI720933 TX720933:UE720933 ADT720933:AEA720933 ANP720933:ANW720933 AXL720933:AXS720933 BHH720933:BHO720933 BRD720933:BRK720933 CAZ720933:CBG720933 CKV720933:CLC720933 CUR720933:CUY720933 DEN720933:DEU720933 DOJ720933:DOQ720933 DYF720933:DYM720933 EIB720933:EII720933 ERX720933:ESE720933 FBT720933:FCA720933 FLP720933:FLW720933 FVL720933:FVS720933 GFH720933:GFO720933 GPD720933:GPK720933 GYZ720933:GZG720933 HIV720933:HJC720933 HSR720933:HSY720933 ICN720933:ICU720933 IMJ720933:IMQ720933 IWF720933:IWM720933 JGB720933:JGI720933 JPX720933:JQE720933 JZT720933:KAA720933 KJP720933:KJW720933 KTL720933:KTS720933 LDH720933:LDO720933 LND720933:LNK720933 LWZ720933:LXG720933 MGV720933:MHC720933 MQR720933:MQY720933 NAN720933:NAU720933 NKJ720933:NKQ720933 NUF720933:NUM720933 OEB720933:OEI720933 ONX720933:OOE720933 OXT720933:OYA720933 PHP720933:PHW720933 PRL720933:PRS720933 QBH720933:QBO720933 QLD720933:QLK720933 QUZ720933:QVG720933 REV720933:RFC720933 ROR720933:ROY720933 RYN720933:RYU720933 SIJ720933:SIQ720933 SSF720933:SSM720933 TCB720933:TCI720933 TLX720933:TME720933 TVT720933:TWA720933 UFP720933:UFW720933 UPL720933:UPS720933 UZH720933:UZO720933 VJD720933:VJK720933 VSZ720933:VTG720933 WCV720933:WDC720933 WMR720933:WMY720933 WWN720933:WWU720933 AF786469:AM786469 KB786469:KI786469 TX786469:UE786469 ADT786469:AEA786469 ANP786469:ANW786469 AXL786469:AXS786469 BHH786469:BHO786469 BRD786469:BRK786469 CAZ786469:CBG786469 CKV786469:CLC786469 CUR786469:CUY786469 DEN786469:DEU786469 DOJ786469:DOQ786469 DYF786469:DYM786469 EIB786469:EII786469 ERX786469:ESE786469 FBT786469:FCA786469 FLP786469:FLW786469 FVL786469:FVS786469 GFH786469:GFO786469 GPD786469:GPK786469 GYZ786469:GZG786469 HIV786469:HJC786469 HSR786469:HSY786469 ICN786469:ICU786469 IMJ786469:IMQ786469 IWF786469:IWM786469 JGB786469:JGI786469 JPX786469:JQE786469 JZT786469:KAA786469 KJP786469:KJW786469 KTL786469:KTS786469 LDH786469:LDO786469 LND786469:LNK786469 LWZ786469:LXG786469 MGV786469:MHC786469 MQR786469:MQY786469 NAN786469:NAU786469 NKJ786469:NKQ786469 NUF786469:NUM786469 OEB786469:OEI786469 ONX786469:OOE786469 OXT786469:OYA786469 PHP786469:PHW786469 PRL786469:PRS786469 QBH786469:QBO786469 QLD786469:QLK786469 QUZ786469:QVG786469 REV786469:RFC786469 ROR786469:ROY786469 RYN786469:RYU786469 SIJ786469:SIQ786469 SSF786469:SSM786469 TCB786469:TCI786469 TLX786469:TME786469 TVT786469:TWA786469 UFP786469:UFW786469 UPL786469:UPS786469 UZH786469:UZO786469 VJD786469:VJK786469 VSZ786469:VTG786469 WCV786469:WDC786469 WMR786469:WMY786469 WWN786469:WWU786469 AF852005:AM852005 KB852005:KI852005 TX852005:UE852005 ADT852005:AEA852005 ANP852005:ANW852005 AXL852005:AXS852005 BHH852005:BHO852005 BRD852005:BRK852005 CAZ852005:CBG852005 CKV852005:CLC852005 CUR852005:CUY852005 DEN852005:DEU852005 DOJ852005:DOQ852005 DYF852005:DYM852005 EIB852005:EII852005 ERX852005:ESE852005 FBT852005:FCA852005 FLP852005:FLW852005 FVL852005:FVS852005 GFH852005:GFO852005 GPD852005:GPK852005 GYZ852005:GZG852005 HIV852005:HJC852005 HSR852005:HSY852005 ICN852005:ICU852005 IMJ852005:IMQ852005 IWF852005:IWM852005 JGB852005:JGI852005 JPX852005:JQE852005 JZT852005:KAA852005 KJP852005:KJW852005 KTL852005:KTS852005 LDH852005:LDO852005 LND852005:LNK852005 LWZ852005:LXG852005 MGV852005:MHC852005 MQR852005:MQY852005 NAN852005:NAU852005 NKJ852005:NKQ852005 NUF852005:NUM852005 OEB852005:OEI852005 ONX852005:OOE852005 OXT852005:OYA852005 PHP852005:PHW852005 PRL852005:PRS852005 QBH852005:QBO852005 QLD852005:QLK852005 QUZ852005:QVG852005 REV852005:RFC852005 ROR852005:ROY852005 RYN852005:RYU852005 SIJ852005:SIQ852005 SSF852005:SSM852005 TCB852005:TCI852005 TLX852005:TME852005 TVT852005:TWA852005 UFP852005:UFW852005 UPL852005:UPS852005 UZH852005:UZO852005 VJD852005:VJK852005 VSZ852005:VTG852005 WCV852005:WDC852005 WMR852005:WMY852005 WWN852005:WWU852005 AF917541:AM917541 KB917541:KI917541 TX917541:UE917541 ADT917541:AEA917541 ANP917541:ANW917541 AXL917541:AXS917541 BHH917541:BHO917541 BRD917541:BRK917541 CAZ917541:CBG917541 CKV917541:CLC917541 CUR917541:CUY917541 DEN917541:DEU917541 DOJ917541:DOQ917541 DYF917541:DYM917541 EIB917541:EII917541 ERX917541:ESE917541 FBT917541:FCA917541 FLP917541:FLW917541 FVL917541:FVS917541 GFH917541:GFO917541 GPD917541:GPK917541 GYZ917541:GZG917541 HIV917541:HJC917541 HSR917541:HSY917541 ICN917541:ICU917541 IMJ917541:IMQ917541 IWF917541:IWM917541 JGB917541:JGI917541 JPX917541:JQE917541 JZT917541:KAA917541 KJP917541:KJW917541 KTL917541:KTS917541 LDH917541:LDO917541 LND917541:LNK917541 LWZ917541:LXG917541 MGV917541:MHC917541 MQR917541:MQY917541 NAN917541:NAU917541 NKJ917541:NKQ917541 NUF917541:NUM917541 OEB917541:OEI917541 ONX917541:OOE917541 OXT917541:OYA917541 PHP917541:PHW917541 PRL917541:PRS917541 QBH917541:QBO917541 QLD917541:QLK917541 QUZ917541:QVG917541 REV917541:RFC917541 ROR917541:ROY917541 RYN917541:RYU917541 SIJ917541:SIQ917541 SSF917541:SSM917541 TCB917541:TCI917541 TLX917541:TME917541 TVT917541:TWA917541 UFP917541:UFW917541 UPL917541:UPS917541 UZH917541:UZO917541 VJD917541:VJK917541 VSZ917541:VTG917541 WCV917541:WDC917541 WMR917541:WMY917541 WWN917541:WWU917541 AF983077:AM983077 KB983077:KI983077 TX983077:UE983077 ADT983077:AEA983077 ANP983077:ANW983077 AXL983077:AXS983077 BHH983077:BHO983077 BRD983077:BRK983077 CAZ983077:CBG983077 CKV983077:CLC983077 CUR983077:CUY983077 DEN983077:DEU983077 DOJ983077:DOQ983077 DYF983077:DYM983077 EIB983077:EII983077 ERX983077:ESE983077 FBT983077:FCA983077 FLP983077:FLW983077 FVL983077:FVS983077 GFH983077:GFO983077 GPD983077:GPK983077 GYZ983077:GZG983077 HIV983077:HJC983077 HSR983077:HSY983077 ICN983077:ICU983077 IMJ983077:IMQ983077 IWF983077:IWM983077 JGB983077:JGI983077 JPX983077:JQE983077 JZT983077:KAA983077 KJP983077:KJW983077 KTL983077:KTS983077 LDH983077:LDO983077 LND983077:LNK983077 LWZ983077:LXG983077 MGV983077:MHC983077 MQR983077:MQY983077 NAN983077:NAU983077 NKJ983077:NKQ983077 NUF983077:NUM983077 OEB983077:OEI983077 ONX983077:OOE983077 OXT983077:OYA983077 PHP983077:PHW983077 PRL983077:PRS983077 QBH983077:QBO983077 QLD983077:QLK983077 QUZ983077:QVG983077 REV983077:RFC983077 ROR983077:ROY983077 RYN983077:RYU983077 SIJ983077:SIQ983077 SSF983077:SSM983077 TCB983077:TCI983077 TLX983077:TME983077 TVT983077:TWA983077 UFP983077:UFW983077 UPL983077:UPS983077 UZH983077:UZO983077 VJD983077:VJK983077 VSZ983077:VTG983077 WCV983077:WDC983077 WMR983077:WMY983077 WWN983077:WWU983077 AF35:AM35 KB35:KI35 TX35:UE35 ADT35:AEA35 ANP35:ANW35 AXL35:AXS35 BHH35:BHO35 BRD35:BRK35 CAZ35:CBG35 CKV35:CLC35 CUR35:CUY35 DEN35:DEU35 DOJ35:DOQ35 DYF35:DYM35 EIB35:EII35 ERX35:ESE35 FBT35:FCA35 FLP35:FLW35 FVL35:FVS35 GFH35:GFO35 GPD35:GPK35 GYZ35:GZG35 HIV35:HJC35 HSR35:HSY35 ICN35:ICU35 IMJ35:IMQ35 IWF35:IWM35 JGB35:JGI35 JPX35:JQE35 JZT35:KAA35 KJP35:KJW35 KTL35:KTS35 LDH35:LDO35 LND35:LNK35 LWZ35:LXG35 MGV35:MHC35 MQR35:MQY35 NAN35:NAU35 NKJ35:NKQ35 NUF35:NUM35 OEB35:OEI35 ONX35:OOE35 OXT35:OYA35 PHP35:PHW35 PRL35:PRS35 QBH35:QBO35 QLD35:QLK35 QUZ35:QVG35 REV35:RFC35 ROR35:ROY35 RYN35:RYU35 SIJ35:SIQ35 SSF35:SSM35 TCB35:TCI35 TLX35:TME35 TVT35:TWA35 UFP35:UFW35 UPL35:UPS35 UZH35:UZO35 VJD35:VJK35 VSZ35:VTG35 WCV35:WDC35 WMR35:WMY35 WWN35:WWU35 AF65571:AM65571 KB65571:KI65571 TX65571:UE65571 ADT65571:AEA65571 ANP65571:ANW65571 AXL65571:AXS65571 BHH65571:BHO65571 BRD65571:BRK65571 CAZ65571:CBG65571 CKV65571:CLC65571 CUR65571:CUY65571 DEN65571:DEU65571 DOJ65571:DOQ65571 DYF65571:DYM65571 EIB65571:EII65571 ERX65571:ESE65571 FBT65571:FCA65571 FLP65571:FLW65571 FVL65571:FVS65571 GFH65571:GFO65571 GPD65571:GPK65571 GYZ65571:GZG65571 HIV65571:HJC65571 HSR65571:HSY65571 ICN65571:ICU65571 IMJ65571:IMQ65571 IWF65571:IWM65571 JGB65571:JGI65571 JPX65571:JQE65571 JZT65571:KAA65571 KJP65571:KJW65571 KTL65571:KTS65571 LDH65571:LDO65571 LND65571:LNK65571 LWZ65571:LXG65571 MGV65571:MHC65571 MQR65571:MQY65571 NAN65571:NAU65571 NKJ65571:NKQ65571 NUF65571:NUM65571 OEB65571:OEI65571 ONX65571:OOE65571 OXT65571:OYA65571 PHP65571:PHW65571 PRL65571:PRS65571 QBH65571:QBO65571 QLD65571:QLK65571 QUZ65571:QVG65571 REV65571:RFC65571 ROR65571:ROY65571 RYN65571:RYU65571 SIJ65571:SIQ65571 SSF65571:SSM65571 TCB65571:TCI65571 TLX65571:TME65571 TVT65571:TWA65571 UFP65571:UFW65571 UPL65571:UPS65571 UZH65571:UZO65571 VJD65571:VJK65571 VSZ65571:VTG65571 WCV65571:WDC65571 WMR65571:WMY65571 WWN65571:WWU65571 AF131107:AM131107 KB131107:KI131107 TX131107:UE131107 ADT131107:AEA131107 ANP131107:ANW131107 AXL131107:AXS131107 BHH131107:BHO131107 BRD131107:BRK131107 CAZ131107:CBG131107 CKV131107:CLC131107 CUR131107:CUY131107 DEN131107:DEU131107 DOJ131107:DOQ131107 DYF131107:DYM131107 EIB131107:EII131107 ERX131107:ESE131107 FBT131107:FCA131107 FLP131107:FLW131107 FVL131107:FVS131107 GFH131107:GFO131107 GPD131107:GPK131107 GYZ131107:GZG131107 HIV131107:HJC131107 HSR131107:HSY131107 ICN131107:ICU131107 IMJ131107:IMQ131107 IWF131107:IWM131107 JGB131107:JGI131107 JPX131107:JQE131107 JZT131107:KAA131107 KJP131107:KJW131107 KTL131107:KTS131107 LDH131107:LDO131107 LND131107:LNK131107 LWZ131107:LXG131107 MGV131107:MHC131107 MQR131107:MQY131107 NAN131107:NAU131107 NKJ131107:NKQ131107 NUF131107:NUM131107 OEB131107:OEI131107 ONX131107:OOE131107 OXT131107:OYA131107 PHP131107:PHW131107 PRL131107:PRS131107 QBH131107:QBO131107 QLD131107:QLK131107 QUZ131107:QVG131107 REV131107:RFC131107 ROR131107:ROY131107 RYN131107:RYU131107 SIJ131107:SIQ131107 SSF131107:SSM131107 TCB131107:TCI131107 TLX131107:TME131107 TVT131107:TWA131107 UFP131107:UFW131107 UPL131107:UPS131107 UZH131107:UZO131107 VJD131107:VJK131107 VSZ131107:VTG131107 WCV131107:WDC131107 WMR131107:WMY131107 WWN131107:WWU131107 AF196643:AM196643 KB196643:KI196643 TX196643:UE196643 ADT196643:AEA196643 ANP196643:ANW196643 AXL196643:AXS196643 BHH196643:BHO196643 BRD196643:BRK196643 CAZ196643:CBG196643 CKV196643:CLC196643 CUR196643:CUY196643 DEN196643:DEU196643 DOJ196643:DOQ196643 DYF196643:DYM196643 EIB196643:EII196643 ERX196643:ESE196643 FBT196643:FCA196643 FLP196643:FLW196643 FVL196643:FVS196643 GFH196643:GFO196643 GPD196643:GPK196643 GYZ196643:GZG196643 HIV196643:HJC196643 HSR196643:HSY196643 ICN196643:ICU196643 IMJ196643:IMQ196643 IWF196643:IWM196643 JGB196643:JGI196643 JPX196643:JQE196643 JZT196643:KAA196643 KJP196643:KJW196643 KTL196643:KTS196643 LDH196643:LDO196643 LND196643:LNK196643 LWZ196643:LXG196643 MGV196643:MHC196643 MQR196643:MQY196643 NAN196643:NAU196643 NKJ196643:NKQ196643 NUF196643:NUM196643 OEB196643:OEI196643 ONX196643:OOE196643 OXT196643:OYA196643 PHP196643:PHW196643 PRL196643:PRS196643 QBH196643:QBO196643 QLD196643:QLK196643 QUZ196643:QVG196643 REV196643:RFC196643 ROR196643:ROY196643 RYN196643:RYU196643 SIJ196643:SIQ196643 SSF196643:SSM196643 TCB196643:TCI196643 TLX196643:TME196643 TVT196643:TWA196643 UFP196643:UFW196643 UPL196643:UPS196643 UZH196643:UZO196643 VJD196643:VJK196643 VSZ196643:VTG196643 WCV196643:WDC196643 WMR196643:WMY196643 WWN196643:WWU196643 AF262179:AM262179 KB262179:KI262179 TX262179:UE262179 ADT262179:AEA262179 ANP262179:ANW262179 AXL262179:AXS262179 BHH262179:BHO262179 BRD262179:BRK262179 CAZ262179:CBG262179 CKV262179:CLC262179 CUR262179:CUY262179 DEN262179:DEU262179 DOJ262179:DOQ262179 DYF262179:DYM262179 EIB262179:EII262179 ERX262179:ESE262179 FBT262179:FCA262179 FLP262179:FLW262179 FVL262179:FVS262179 GFH262179:GFO262179 GPD262179:GPK262179 GYZ262179:GZG262179 HIV262179:HJC262179 HSR262179:HSY262179 ICN262179:ICU262179 IMJ262179:IMQ262179 IWF262179:IWM262179 JGB262179:JGI262179 JPX262179:JQE262179 JZT262179:KAA262179 KJP262179:KJW262179 KTL262179:KTS262179 LDH262179:LDO262179 LND262179:LNK262179 LWZ262179:LXG262179 MGV262179:MHC262179 MQR262179:MQY262179 NAN262179:NAU262179 NKJ262179:NKQ262179 NUF262179:NUM262179 OEB262179:OEI262179 ONX262179:OOE262179 OXT262179:OYA262179 PHP262179:PHW262179 PRL262179:PRS262179 QBH262179:QBO262179 QLD262179:QLK262179 QUZ262179:QVG262179 REV262179:RFC262179 ROR262179:ROY262179 RYN262179:RYU262179 SIJ262179:SIQ262179 SSF262179:SSM262179 TCB262179:TCI262179 TLX262179:TME262179 TVT262179:TWA262179 UFP262179:UFW262179 UPL262179:UPS262179 UZH262179:UZO262179 VJD262179:VJK262179 VSZ262179:VTG262179 WCV262179:WDC262179 WMR262179:WMY262179 WWN262179:WWU262179 AF327715:AM327715 KB327715:KI327715 TX327715:UE327715 ADT327715:AEA327715 ANP327715:ANW327715 AXL327715:AXS327715 BHH327715:BHO327715 BRD327715:BRK327715 CAZ327715:CBG327715 CKV327715:CLC327715 CUR327715:CUY327715 DEN327715:DEU327715 DOJ327715:DOQ327715 DYF327715:DYM327715 EIB327715:EII327715 ERX327715:ESE327715 FBT327715:FCA327715 FLP327715:FLW327715 FVL327715:FVS327715 GFH327715:GFO327715 GPD327715:GPK327715 GYZ327715:GZG327715 HIV327715:HJC327715 HSR327715:HSY327715 ICN327715:ICU327715 IMJ327715:IMQ327715 IWF327715:IWM327715 JGB327715:JGI327715 JPX327715:JQE327715 JZT327715:KAA327715 KJP327715:KJW327715 KTL327715:KTS327715 LDH327715:LDO327715 LND327715:LNK327715 LWZ327715:LXG327715 MGV327715:MHC327715 MQR327715:MQY327715 NAN327715:NAU327715 NKJ327715:NKQ327715 NUF327715:NUM327715 OEB327715:OEI327715 ONX327715:OOE327715 OXT327715:OYA327715 PHP327715:PHW327715 PRL327715:PRS327715 QBH327715:QBO327715 QLD327715:QLK327715 QUZ327715:QVG327715 REV327715:RFC327715 ROR327715:ROY327715 RYN327715:RYU327715 SIJ327715:SIQ327715 SSF327715:SSM327715 TCB327715:TCI327715 TLX327715:TME327715 TVT327715:TWA327715 UFP327715:UFW327715 UPL327715:UPS327715 UZH327715:UZO327715 VJD327715:VJK327715 VSZ327715:VTG327715 WCV327715:WDC327715 WMR327715:WMY327715 WWN327715:WWU327715 AF393251:AM393251 KB393251:KI393251 TX393251:UE393251 ADT393251:AEA393251 ANP393251:ANW393251 AXL393251:AXS393251 BHH393251:BHO393251 BRD393251:BRK393251 CAZ393251:CBG393251 CKV393251:CLC393251 CUR393251:CUY393251 DEN393251:DEU393251 DOJ393251:DOQ393251 DYF393251:DYM393251 EIB393251:EII393251 ERX393251:ESE393251 FBT393251:FCA393251 FLP393251:FLW393251 FVL393251:FVS393251 GFH393251:GFO393251 GPD393251:GPK393251 GYZ393251:GZG393251 HIV393251:HJC393251 HSR393251:HSY393251 ICN393251:ICU393251 IMJ393251:IMQ393251 IWF393251:IWM393251 JGB393251:JGI393251 JPX393251:JQE393251 JZT393251:KAA393251 KJP393251:KJW393251 KTL393251:KTS393251 LDH393251:LDO393251 LND393251:LNK393251 LWZ393251:LXG393251 MGV393251:MHC393251 MQR393251:MQY393251 NAN393251:NAU393251 NKJ393251:NKQ393251 NUF393251:NUM393251 OEB393251:OEI393251 ONX393251:OOE393251 OXT393251:OYA393251 PHP393251:PHW393251 PRL393251:PRS393251 QBH393251:QBO393251 QLD393251:QLK393251 QUZ393251:QVG393251 REV393251:RFC393251 ROR393251:ROY393251 RYN393251:RYU393251 SIJ393251:SIQ393251 SSF393251:SSM393251 TCB393251:TCI393251 TLX393251:TME393251 TVT393251:TWA393251 UFP393251:UFW393251 UPL393251:UPS393251 UZH393251:UZO393251 VJD393251:VJK393251 VSZ393251:VTG393251 WCV393251:WDC393251 WMR393251:WMY393251 WWN393251:WWU393251 AF458787:AM458787 KB458787:KI458787 TX458787:UE458787 ADT458787:AEA458787 ANP458787:ANW458787 AXL458787:AXS458787 BHH458787:BHO458787 BRD458787:BRK458787 CAZ458787:CBG458787 CKV458787:CLC458787 CUR458787:CUY458787 DEN458787:DEU458787 DOJ458787:DOQ458787 DYF458787:DYM458787 EIB458787:EII458787 ERX458787:ESE458787 FBT458787:FCA458787 FLP458787:FLW458787 FVL458787:FVS458787 GFH458787:GFO458787 GPD458787:GPK458787 GYZ458787:GZG458787 HIV458787:HJC458787 HSR458787:HSY458787 ICN458787:ICU458787 IMJ458787:IMQ458787 IWF458787:IWM458787 JGB458787:JGI458787 JPX458787:JQE458787 JZT458787:KAA458787 KJP458787:KJW458787 KTL458787:KTS458787 LDH458787:LDO458787 LND458787:LNK458787 LWZ458787:LXG458787 MGV458787:MHC458787 MQR458787:MQY458787 NAN458787:NAU458787 NKJ458787:NKQ458787 NUF458787:NUM458787 OEB458787:OEI458787 ONX458787:OOE458787 OXT458787:OYA458787 PHP458787:PHW458787 PRL458787:PRS458787 QBH458787:QBO458787 QLD458787:QLK458787 QUZ458787:QVG458787 REV458787:RFC458787 ROR458787:ROY458787 RYN458787:RYU458787 SIJ458787:SIQ458787 SSF458787:SSM458787 TCB458787:TCI458787 TLX458787:TME458787 TVT458787:TWA458787 UFP458787:UFW458787 UPL458787:UPS458787 UZH458787:UZO458787 VJD458787:VJK458787 VSZ458787:VTG458787 WCV458787:WDC458787 WMR458787:WMY458787 WWN458787:WWU458787 AF524323:AM524323 KB524323:KI524323 TX524323:UE524323 ADT524323:AEA524323 ANP524323:ANW524323 AXL524323:AXS524323 BHH524323:BHO524323 BRD524323:BRK524323 CAZ524323:CBG524323 CKV524323:CLC524323 CUR524323:CUY524323 DEN524323:DEU524323 DOJ524323:DOQ524323 DYF524323:DYM524323 EIB524323:EII524323 ERX524323:ESE524323 FBT524323:FCA524323 FLP524323:FLW524323 FVL524323:FVS524323 GFH524323:GFO524323 GPD524323:GPK524323 GYZ524323:GZG524323 HIV524323:HJC524323 HSR524323:HSY524323 ICN524323:ICU524323 IMJ524323:IMQ524323 IWF524323:IWM524323 JGB524323:JGI524323 JPX524323:JQE524323 JZT524323:KAA524323 KJP524323:KJW524323 KTL524323:KTS524323 LDH524323:LDO524323 LND524323:LNK524323 LWZ524323:LXG524323 MGV524323:MHC524323 MQR524323:MQY524323 NAN524323:NAU524323 NKJ524323:NKQ524323 NUF524323:NUM524323 OEB524323:OEI524323 ONX524323:OOE524323 OXT524323:OYA524323 PHP524323:PHW524323 PRL524323:PRS524323 QBH524323:QBO524323 QLD524323:QLK524323 QUZ524323:QVG524323 REV524323:RFC524323 ROR524323:ROY524323 RYN524323:RYU524323 SIJ524323:SIQ524323 SSF524323:SSM524323 TCB524323:TCI524323 TLX524323:TME524323 TVT524323:TWA524323 UFP524323:UFW524323 UPL524323:UPS524323 UZH524323:UZO524323 VJD524323:VJK524323 VSZ524323:VTG524323 WCV524323:WDC524323 WMR524323:WMY524323 WWN524323:WWU524323 AF589859:AM589859 KB589859:KI589859 TX589859:UE589859 ADT589859:AEA589859 ANP589859:ANW589859 AXL589859:AXS589859 BHH589859:BHO589859 BRD589859:BRK589859 CAZ589859:CBG589859 CKV589859:CLC589859 CUR589859:CUY589859 DEN589859:DEU589859 DOJ589859:DOQ589859 DYF589859:DYM589859 EIB589859:EII589859 ERX589859:ESE589859 FBT589859:FCA589859 FLP589859:FLW589859 FVL589859:FVS589859 GFH589859:GFO589859 GPD589859:GPK589859 GYZ589859:GZG589859 HIV589859:HJC589859 HSR589859:HSY589859 ICN589859:ICU589859 IMJ589859:IMQ589859 IWF589859:IWM589859 JGB589859:JGI589859 JPX589859:JQE589859 JZT589859:KAA589859 KJP589859:KJW589859 KTL589859:KTS589859 LDH589859:LDO589859 LND589859:LNK589859 LWZ589859:LXG589859 MGV589859:MHC589859 MQR589859:MQY589859 NAN589859:NAU589859 NKJ589859:NKQ589859 NUF589859:NUM589859 OEB589859:OEI589859 ONX589859:OOE589859 OXT589859:OYA589859 PHP589859:PHW589859 PRL589859:PRS589859 QBH589859:QBO589859 QLD589859:QLK589859 QUZ589859:QVG589859 REV589859:RFC589859 ROR589859:ROY589859 RYN589859:RYU589859 SIJ589859:SIQ589859 SSF589859:SSM589859 TCB589859:TCI589859 TLX589859:TME589859 TVT589859:TWA589859 UFP589859:UFW589859 UPL589859:UPS589859 UZH589859:UZO589859 VJD589859:VJK589859 VSZ589859:VTG589859 WCV589859:WDC589859 WMR589859:WMY589859 WWN589859:WWU589859 AF655395:AM655395 KB655395:KI655395 TX655395:UE655395 ADT655395:AEA655395 ANP655395:ANW655395 AXL655395:AXS655395 BHH655395:BHO655395 BRD655395:BRK655395 CAZ655395:CBG655395 CKV655395:CLC655395 CUR655395:CUY655395 DEN655395:DEU655395 DOJ655395:DOQ655395 DYF655395:DYM655395 EIB655395:EII655395 ERX655395:ESE655395 FBT655395:FCA655395 FLP655395:FLW655395 FVL655395:FVS655395 GFH655395:GFO655395 GPD655395:GPK655395 GYZ655395:GZG655395 HIV655395:HJC655395 HSR655395:HSY655395 ICN655395:ICU655395 IMJ655395:IMQ655395 IWF655395:IWM655395 JGB655395:JGI655395 JPX655395:JQE655395 JZT655395:KAA655395 KJP655395:KJW655395 KTL655395:KTS655395 LDH655395:LDO655395 LND655395:LNK655395 LWZ655395:LXG655395 MGV655395:MHC655395 MQR655395:MQY655395 NAN655395:NAU655395 NKJ655395:NKQ655395 NUF655395:NUM655395 OEB655395:OEI655395 ONX655395:OOE655395 OXT655395:OYA655395 PHP655395:PHW655395 PRL655395:PRS655395 QBH655395:QBO655395 QLD655395:QLK655395 QUZ655395:QVG655395 REV655395:RFC655395 ROR655395:ROY655395 RYN655395:RYU655395 SIJ655395:SIQ655395 SSF655395:SSM655395 TCB655395:TCI655395 TLX655395:TME655395 TVT655395:TWA655395 UFP655395:UFW655395 UPL655395:UPS655395 UZH655395:UZO655395 VJD655395:VJK655395 VSZ655395:VTG655395 WCV655395:WDC655395 WMR655395:WMY655395 WWN655395:WWU655395 AF720931:AM720931 KB720931:KI720931 TX720931:UE720931 ADT720931:AEA720931 ANP720931:ANW720931 AXL720931:AXS720931 BHH720931:BHO720931 BRD720931:BRK720931 CAZ720931:CBG720931 CKV720931:CLC720931 CUR720931:CUY720931 DEN720931:DEU720931 DOJ720931:DOQ720931 DYF720931:DYM720931 EIB720931:EII720931 ERX720931:ESE720931 FBT720931:FCA720931 FLP720931:FLW720931 FVL720931:FVS720931 GFH720931:GFO720931 GPD720931:GPK720931 GYZ720931:GZG720931 HIV720931:HJC720931 HSR720931:HSY720931 ICN720931:ICU720931 IMJ720931:IMQ720931 IWF720931:IWM720931 JGB720931:JGI720931 JPX720931:JQE720931 JZT720931:KAA720931 KJP720931:KJW720931 KTL720931:KTS720931 LDH720931:LDO720931 LND720931:LNK720931 LWZ720931:LXG720931 MGV720931:MHC720931 MQR720931:MQY720931 NAN720931:NAU720931 NKJ720931:NKQ720931 NUF720931:NUM720931 OEB720931:OEI720931 ONX720931:OOE720931 OXT720931:OYA720931 PHP720931:PHW720931 PRL720931:PRS720931 QBH720931:QBO720931 QLD720931:QLK720931 QUZ720931:QVG720931 REV720931:RFC720931 ROR720931:ROY720931 RYN720931:RYU720931 SIJ720931:SIQ720931 SSF720931:SSM720931 TCB720931:TCI720931 TLX720931:TME720931 TVT720931:TWA720931 UFP720931:UFW720931 UPL720931:UPS720931 UZH720931:UZO720931 VJD720931:VJK720931 VSZ720931:VTG720931 WCV720931:WDC720931 WMR720931:WMY720931 WWN720931:WWU720931 AF786467:AM786467 KB786467:KI786467 TX786467:UE786467 ADT786467:AEA786467 ANP786467:ANW786467 AXL786467:AXS786467 BHH786467:BHO786467 BRD786467:BRK786467 CAZ786467:CBG786467 CKV786467:CLC786467 CUR786467:CUY786467 DEN786467:DEU786467 DOJ786467:DOQ786467 DYF786467:DYM786467 EIB786467:EII786467 ERX786467:ESE786467 FBT786467:FCA786467 FLP786467:FLW786467 FVL786467:FVS786467 GFH786467:GFO786467 GPD786467:GPK786467 GYZ786467:GZG786467 HIV786467:HJC786467 HSR786467:HSY786467 ICN786467:ICU786467 IMJ786467:IMQ786467 IWF786467:IWM786467 JGB786467:JGI786467 JPX786467:JQE786467 JZT786467:KAA786467 KJP786467:KJW786467 KTL786467:KTS786467 LDH786467:LDO786467 LND786467:LNK786467 LWZ786467:LXG786467 MGV786467:MHC786467 MQR786467:MQY786467 NAN786467:NAU786467 NKJ786467:NKQ786467 NUF786467:NUM786467 OEB786467:OEI786467 ONX786467:OOE786467 OXT786467:OYA786467 PHP786467:PHW786467 PRL786467:PRS786467 QBH786467:QBO786467 QLD786467:QLK786467 QUZ786467:QVG786467 REV786467:RFC786467 ROR786467:ROY786467 RYN786467:RYU786467 SIJ786467:SIQ786467 SSF786467:SSM786467 TCB786467:TCI786467 TLX786467:TME786467 TVT786467:TWA786467 UFP786467:UFW786467 UPL786467:UPS786467 UZH786467:UZO786467 VJD786467:VJK786467 VSZ786467:VTG786467 WCV786467:WDC786467 WMR786467:WMY786467 WWN786467:WWU786467 AF852003:AM852003 KB852003:KI852003 TX852003:UE852003 ADT852003:AEA852003 ANP852003:ANW852003 AXL852003:AXS852003 BHH852003:BHO852003 BRD852003:BRK852003 CAZ852003:CBG852003 CKV852003:CLC852003 CUR852003:CUY852003 DEN852003:DEU852003 DOJ852003:DOQ852003 DYF852003:DYM852003 EIB852003:EII852003 ERX852003:ESE852003 FBT852003:FCA852003 FLP852003:FLW852003 FVL852003:FVS852003 GFH852003:GFO852003 GPD852003:GPK852003 GYZ852003:GZG852003 HIV852003:HJC852003 HSR852003:HSY852003 ICN852003:ICU852003 IMJ852003:IMQ852003 IWF852003:IWM852003 JGB852003:JGI852003 JPX852003:JQE852003 JZT852003:KAA852003 KJP852003:KJW852003 KTL852003:KTS852003 LDH852003:LDO852003 LND852003:LNK852003 LWZ852003:LXG852003 MGV852003:MHC852003 MQR852003:MQY852003 NAN852003:NAU852003 NKJ852003:NKQ852003 NUF852003:NUM852003 OEB852003:OEI852003 ONX852003:OOE852003 OXT852003:OYA852003 PHP852003:PHW852003 PRL852003:PRS852003 QBH852003:QBO852003 QLD852003:QLK852003 QUZ852003:QVG852003 REV852003:RFC852003 ROR852003:ROY852003 RYN852003:RYU852003 SIJ852003:SIQ852003 SSF852003:SSM852003 TCB852003:TCI852003 TLX852003:TME852003 TVT852003:TWA852003 UFP852003:UFW852003 UPL852003:UPS852003 UZH852003:UZO852003 VJD852003:VJK852003 VSZ852003:VTG852003 WCV852003:WDC852003 WMR852003:WMY852003 WWN852003:WWU852003 AF917539:AM917539 KB917539:KI917539 TX917539:UE917539 ADT917539:AEA917539 ANP917539:ANW917539 AXL917539:AXS917539 BHH917539:BHO917539 BRD917539:BRK917539 CAZ917539:CBG917539 CKV917539:CLC917539 CUR917539:CUY917539 DEN917539:DEU917539 DOJ917539:DOQ917539 DYF917539:DYM917539 EIB917539:EII917539 ERX917539:ESE917539 FBT917539:FCA917539 FLP917539:FLW917539 FVL917539:FVS917539 GFH917539:GFO917539 GPD917539:GPK917539 GYZ917539:GZG917539 HIV917539:HJC917539 HSR917539:HSY917539 ICN917539:ICU917539 IMJ917539:IMQ917539 IWF917539:IWM917539 JGB917539:JGI917539 JPX917539:JQE917539 JZT917539:KAA917539 KJP917539:KJW917539 KTL917539:KTS917539 LDH917539:LDO917539 LND917539:LNK917539 LWZ917539:LXG917539 MGV917539:MHC917539 MQR917539:MQY917539 NAN917539:NAU917539 NKJ917539:NKQ917539 NUF917539:NUM917539 OEB917539:OEI917539 ONX917539:OOE917539 OXT917539:OYA917539 PHP917539:PHW917539 PRL917539:PRS917539 QBH917539:QBO917539 QLD917539:QLK917539 QUZ917539:QVG917539 REV917539:RFC917539 ROR917539:ROY917539 RYN917539:RYU917539 SIJ917539:SIQ917539 SSF917539:SSM917539 TCB917539:TCI917539 TLX917539:TME917539 TVT917539:TWA917539 UFP917539:UFW917539 UPL917539:UPS917539 UZH917539:UZO917539 VJD917539:VJK917539 VSZ917539:VTG917539 WCV917539:WDC917539 WMR917539:WMY917539 WWN917539:WWU917539 AF983075:AM983075 KB983075:KI983075 TX983075:UE983075 ADT983075:AEA983075 ANP983075:ANW983075 AXL983075:AXS983075 BHH983075:BHO983075 BRD983075:BRK983075 CAZ983075:CBG983075 CKV983075:CLC983075 CUR983075:CUY983075 DEN983075:DEU983075 DOJ983075:DOQ983075 DYF983075:DYM983075 EIB983075:EII983075 ERX983075:ESE983075 FBT983075:FCA983075 FLP983075:FLW983075 FVL983075:FVS983075 GFH983075:GFO983075 GPD983075:GPK983075 GYZ983075:GZG983075 HIV983075:HJC983075 HSR983075:HSY983075 ICN983075:ICU983075 IMJ983075:IMQ983075 IWF983075:IWM983075 JGB983075:JGI983075 JPX983075:JQE983075 JZT983075:KAA983075 KJP983075:KJW983075 KTL983075:KTS983075 LDH983075:LDO983075 LND983075:LNK983075 LWZ983075:LXG983075 MGV983075:MHC983075 MQR983075:MQY983075 NAN983075:NAU983075 NKJ983075:NKQ983075 NUF983075:NUM983075 OEB983075:OEI983075 ONX983075:OOE983075 OXT983075:OYA983075 PHP983075:PHW983075 PRL983075:PRS983075 QBH983075:QBO983075 QLD983075:QLK983075 QUZ983075:QVG983075 REV983075:RFC983075 ROR983075:ROY983075 RYN983075:RYU983075 SIJ983075:SIQ983075 SSF983075:SSM983075 TCB983075:TCI983075 TLX983075:TME983075 TVT983075:TWA983075 UFP983075:UFW983075 UPL983075:UPS983075 UZH983075:UZO983075 VJD983075:VJK983075 VSZ983075:VTG983075 WCV983075:WDC983075 WMR983075:WMY983075 WWN983075:WWU983075 AF32:AM32 KB32:KI32 TX32:UE32 ADT32:AEA32 ANP32:ANW32 AXL32:AXS32 BHH32:BHO32 BRD32:BRK32 CAZ32:CBG32 CKV32:CLC32 CUR32:CUY32 DEN32:DEU32 DOJ32:DOQ32 DYF32:DYM32 EIB32:EII32 ERX32:ESE32 FBT32:FCA32 FLP32:FLW32 FVL32:FVS32 GFH32:GFO32 GPD32:GPK32 GYZ32:GZG32 HIV32:HJC32 HSR32:HSY32 ICN32:ICU32 IMJ32:IMQ32 IWF32:IWM32 JGB32:JGI32 JPX32:JQE32 JZT32:KAA32 KJP32:KJW32 KTL32:KTS32 LDH32:LDO32 LND32:LNK32 LWZ32:LXG32 MGV32:MHC32 MQR32:MQY32 NAN32:NAU32 NKJ32:NKQ32 NUF32:NUM32 OEB32:OEI32 ONX32:OOE32 OXT32:OYA32 PHP32:PHW32 PRL32:PRS32 QBH32:QBO32 QLD32:QLK32 QUZ32:QVG32 REV32:RFC32 ROR32:ROY32 RYN32:RYU32 SIJ32:SIQ32 SSF32:SSM32 TCB32:TCI32 TLX32:TME32 TVT32:TWA32 UFP32:UFW32 UPL32:UPS32 UZH32:UZO32 VJD32:VJK32 VSZ32:VTG32 WCV32:WDC32 WMR32:WMY32 WWN32:WWU32 AF65568:AM65568 KB65568:KI65568 TX65568:UE65568 ADT65568:AEA65568 ANP65568:ANW65568 AXL65568:AXS65568 BHH65568:BHO65568 BRD65568:BRK65568 CAZ65568:CBG65568 CKV65568:CLC65568 CUR65568:CUY65568 DEN65568:DEU65568 DOJ65568:DOQ65568 DYF65568:DYM65568 EIB65568:EII65568 ERX65568:ESE65568 FBT65568:FCA65568 FLP65568:FLW65568 FVL65568:FVS65568 GFH65568:GFO65568 GPD65568:GPK65568 GYZ65568:GZG65568 HIV65568:HJC65568 HSR65568:HSY65568 ICN65568:ICU65568 IMJ65568:IMQ65568 IWF65568:IWM65568 JGB65568:JGI65568 JPX65568:JQE65568 JZT65568:KAA65568 KJP65568:KJW65568 KTL65568:KTS65568 LDH65568:LDO65568 LND65568:LNK65568 LWZ65568:LXG65568 MGV65568:MHC65568 MQR65568:MQY65568 NAN65568:NAU65568 NKJ65568:NKQ65568 NUF65568:NUM65568 OEB65568:OEI65568 ONX65568:OOE65568 OXT65568:OYA65568 PHP65568:PHW65568 PRL65568:PRS65568 QBH65568:QBO65568 QLD65568:QLK65568 QUZ65568:QVG65568 REV65568:RFC65568 ROR65568:ROY65568 RYN65568:RYU65568 SIJ65568:SIQ65568 SSF65568:SSM65568 TCB65568:TCI65568 TLX65568:TME65568 TVT65568:TWA65568 UFP65568:UFW65568 UPL65568:UPS65568 UZH65568:UZO65568 VJD65568:VJK65568 VSZ65568:VTG65568 WCV65568:WDC65568 WMR65568:WMY65568 WWN65568:WWU65568 AF131104:AM131104 KB131104:KI131104 TX131104:UE131104 ADT131104:AEA131104 ANP131104:ANW131104 AXL131104:AXS131104 BHH131104:BHO131104 BRD131104:BRK131104 CAZ131104:CBG131104 CKV131104:CLC131104 CUR131104:CUY131104 DEN131104:DEU131104 DOJ131104:DOQ131104 DYF131104:DYM131104 EIB131104:EII131104 ERX131104:ESE131104 FBT131104:FCA131104 FLP131104:FLW131104 FVL131104:FVS131104 GFH131104:GFO131104 GPD131104:GPK131104 GYZ131104:GZG131104 HIV131104:HJC131104 HSR131104:HSY131104 ICN131104:ICU131104 IMJ131104:IMQ131104 IWF131104:IWM131104 JGB131104:JGI131104 JPX131104:JQE131104 JZT131104:KAA131104 KJP131104:KJW131104 KTL131104:KTS131104 LDH131104:LDO131104 LND131104:LNK131104 LWZ131104:LXG131104 MGV131104:MHC131104 MQR131104:MQY131104 NAN131104:NAU131104 NKJ131104:NKQ131104 NUF131104:NUM131104 OEB131104:OEI131104 ONX131104:OOE131104 OXT131104:OYA131104 PHP131104:PHW131104 PRL131104:PRS131104 QBH131104:QBO131104 QLD131104:QLK131104 QUZ131104:QVG131104 REV131104:RFC131104 ROR131104:ROY131104 RYN131104:RYU131104 SIJ131104:SIQ131104 SSF131104:SSM131104 TCB131104:TCI131104 TLX131104:TME131104 TVT131104:TWA131104 UFP131104:UFW131104 UPL131104:UPS131104 UZH131104:UZO131104 VJD131104:VJK131104 VSZ131104:VTG131104 WCV131104:WDC131104 WMR131104:WMY131104 WWN131104:WWU131104 AF196640:AM196640 KB196640:KI196640 TX196640:UE196640 ADT196640:AEA196640 ANP196640:ANW196640 AXL196640:AXS196640 BHH196640:BHO196640 BRD196640:BRK196640 CAZ196640:CBG196640 CKV196640:CLC196640 CUR196640:CUY196640 DEN196640:DEU196640 DOJ196640:DOQ196640 DYF196640:DYM196640 EIB196640:EII196640 ERX196640:ESE196640 FBT196640:FCA196640 FLP196640:FLW196640 FVL196640:FVS196640 GFH196640:GFO196640 GPD196640:GPK196640 GYZ196640:GZG196640 HIV196640:HJC196640 HSR196640:HSY196640 ICN196640:ICU196640 IMJ196640:IMQ196640 IWF196640:IWM196640 JGB196640:JGI196640 JPX196640:JQE196640 JZT196640:KAA196640 KJP196640:KJW196640 KTL196640:KTS196640 LDH196640:LDO196640 LND196640:LNK196640 LWZ196640:LXG196640 MGV196640:MHC196640 MQR196640:MQY196640 NAN196640:NAU196640 NKJ196640:NKQ196640 NUF196640:NUM196640 OEB196640:OEI196640 ONX196640:OOE196640 OXT196640:OYA196640 PHP196640:PHW196640 PRL196640:PRS196640 QBH196640:QBO196640 QLD196640:QLK196640 QUZ196640:QVG196640 REV196640:RFC196640 ROR196640:ROY196640 RYN196640:RYU196640 SIJ196640:SIQ196640 SSF196640:SSM196640 TCB196640:TCI196640 TLX196640:TME196640 TVT196640:TWA196640 UFP196640:UFW196640 UPL196640:UPS196640 UZH196640:UZO196640 VJD196640:VJK196640 VSZ196640:VTG196640 WCV196640:WDC196640 WMR196640:WMY196640 WWN196640:WWU196640 AF262176:AM262176 KB262176:KI262176 TX262176:UE262176 ADT262176:AEA262176 ANP262176:ANW262176 AXL262176:AXS262176 BHH262176:BHO262176 BRD262176:BRK262176 CAZ262176:CBG262176 CKV262176:CLC262176 CUR262176:CUY262176 DEN262176:DEU262176 DOJ262176:DOQ262176 DYF262176:DYM262176 EIB262176:EII262176 ERX262176:ESE262176 FBT262176:FCA262176 FLP262176:FLW262176 FVL262176:FVS262176 GFH262176:GFO262176 GPD262176:GPK262176 GYZ262176:GZG262176 HIV262176:HJC262176 HSR262176:HSY262176 ICN262176:ICU262176 IMJ262176:IMQ262176 IWF262176:IWM262176 JGB262176:JGI262176 JPX262176:JQE262176 JZT262176:KAA262176 KJP262176:KJW262176 KTL262176:KTS262176 LDH262176:LDO262176 LND262176:LNK262176 LWZ262176:LXG262176 MGV262176:MHC262176 MQR262176:MQY262176 NAN262176:NAU262176 NKJ262176:NKQ262176 NUF262176:NUM262176 OEB262176:OEI262176 ONX262176:OOE262176 OXT262176:OYA262176 PHP262176:PHW262176 PRL262176:PRS262176 QBH262176:QBO262176 QLD262176:QLK262176 QUZ262176:QVG262176 REV262176:RFC262176 ROR262176:ROY262176 RYN262176:RYU262176 SIJ262176:SIQ262176 SSF262176:SSM262176 TCB262176:TCI262176 TLX262176:TME262176 TVT262176:TWA262176 UFP262176:UFW262176 UPL262176:UPS262176 UZH262176:UZO262176 VJD262176:VJK262176 VSZ262176:VTG262176 WCV262176:WDC262176 WMR262176:WMY262176 WWN262176:WWU262176 AF327712:AM327712 KB327712:KI327712 TX327712:UE327712 ADT327712:AEA327712 ANP327712:ANW327712 AXL327712:AXS327712 BHH327712:BHO327712 BRD327712:BRK327712 CAZ327712:CBG327712 CKV327712:CLC327712 CUR327712:CUY327712 DEN327712:DEU327712 DOJ327712:DOQ327712 DYF327712:DYM327712 EIB327712:EII327712 ERX327712:ESE327712 FBT327712:FCA327712 FLP327712:FLW327712 FVL327712:FVS327712 GFH327712:GFO327712 GPD327712:GPK327712 GYZ327712:GZG327712 HIV327712:HJC327712 HSR327712:HSY327712 ICN327712:ICU327712 IMJ327712:IMQ327712 IWF327712:IWM327712 JGB327712:JGI327712 JPX327712:JQE327712 JZT327712:KAA327712 KJP327712:KJW327712 KTL327712:KTS327712 LDH327712:LDO327712 LND327712:LNK327712 LWZ327712:LXG327712 MGV327712:MHC327712 MQR327712:MQY327712 NAN327712:NAU327712 NKJ327712:NKQ327712 NUF327712:NUM327712 OEB327712:OEI327712 ONX327712:OOE327712 OXT327712:OYA327712 PHP327712:PHW327712 PRL327712:PRS327712 QBH327712:QBO327712 QLD327712:QLK327712 QUZ327712:QVG327712 REV327712:RFC327712 ROR327712:ROY327712 RYN327712:RYU327712 SIJ327712:SIQ327712 SSF327712:SSM327712 TCB327712:TCI327712 TLX327712:TME327712 TVT327712:TWA327712 UFP327712:UFW327712 UPL327712:UPS327712 UZH327712:UZO327712 VJD327712:VJK327712 VSZ327712:VTG327712 WCV327712:WDC327712 WMR327712:WMY327712 WWN327712:WWU327712 AF393248:AM393248 KB393248:KI393248 TX393248:UE393248 ADT393248:AEA393248 ANP393248:ANW393248 AXL393248:AXS393248 BHH393248:BHO393248 BRD393248:BRK393248 CAZ393248:CBG393248 CKV393248:CLC393248 CUR393248:CUY393248 DEN393248:DEU393248 DOJ393248:DOQ393248 DYF393248:DYM393248 EIB393248:EII393248 ERX393248:ESE393248 FBT393248:FCA393248 FLP393248:FLW393248 FVL393248:FVS393248 GFH393248:GFO393248 GPD393248:GPK393248 GYZ393248:GZG393248 HIV393248:HJC393248 HSR393248:HSY393248 ICN393248:ICU393248 IMJ393248:IMQ393248 IWF393248:IWM393248 JGB393248:JGI393248 JPX393248:JQE393248 JZT393248:KAA393248 KJP393248:KJW393248 KTL393248:KTS393248 LDH393248:LDO393248 LND393248:LNK393248 LWZ393248:LXG393248 MGV393248:MHC393248 MQR393248:MQY393248 NAN393248:NAU393248 NKJ393248:NKQ393248 NUF393248:NUM393248 OEB393248:OEI393248 ONX393248:OOE393248 OXT393248:OYA393248 PHP393248:PHW393248 PRL393248:PRS393248 QBH393248:QBO393248 QLD393248:QLK393248 QUZ393248:QVG393248 REV393248:RFC393248 ROR393248:ROY393248 RYN393248:RYU393248 SIJ393248:SIQ393248 SSF393248:SSM393248 TCB393248:TCI393248 TLX393248:TME393248 TVT393248:TWA393248 UFP393248:UFW393248 UPL393248:UPS393248 UZH393248:UZO393248 VJD393248:VJK393248 VSZ393248:VTG393248 WCV393248:WDC393248 WMR393248:WMY393248 WWN393248:WWU393248 AF458784:AM458784 KB458784:KI458784 TX458784:UE458784 ADT458784:AEA458784 ANP458784:ANW458784 AXL458784:AXS458784 BHH458784:BHO458784 BRD458784:BRK458784 CAZ458784:CBG458784 CKV458784:CLC458784 CUR458784:CUY458784 DEN458784:DEU458784 DOJ458784:DOQ458784 DYF458784:DYM458784 EIB458784:EII458784 ERX458784:ESE458784 FBT458784:FCA458784 FLP458784:FLW458784 FVL458784:FVS458784 GFH458784:GFO458784 GPD458784:GPK458784 GYZ458784:GZG458784 HIV458784:HJC458784 HSR458784:HSY458784 ICN458784:ICU458784 IMJ458784:IMQ458784 IWF458784:IWM458784 JGB458784:JGI458784 JPX458784:JQE458784 JZT458784:KAA458784 KJP458784:KJW458784 KTL458784:KTS458784 LDH458784:LDO458784 LND458784:LNK458784 LWZ458784:LXG458784 MGV458784:MHC458784 MQR458784:MQY458784 NAN458784:NAU458784 NKJ458784:NKQ458784 NUF458784:NUM458784 OEB458784:OEI458784 ONX458784:OOE458784 OXT458784:OYA458784 PHP458784:PHW458784 PRL458784:PRS458784 QBH458784:QBO458784 QLD458784:QLK458784 QUZ458784:QVG458784 REV458784:RFC458784 ROR458784:ROY458784 RYN458784:RYU458784 SIJ458784:SIQ458784 SSF458784:SSM458784 TCB458784:TCI458784 TLX458784:TME458784 TVT458784:TWA458784 UFP458784:UFW458784 UPL458784:UPS458784 UZH458784:UZO458784 VJD458784:VJK458784 VSZ458784:VTG458784 WCV458784:WDC458784 WMR458784:WMY458784 WWN458784:WWU458784 AF524320:AM524320 KB524320:KI524320 TX524320:UE524320 ADT524320:AEA524320 ANP524320:ANW524320 AXL524320:AXS524320 BHH524320:BHO524320 BRD524320:BRK524320 CAZ524320:CBG524320 CKV524320:CLC524320 CUR524320:CUY524320 DEN524320:DEU524320 DOJ524320:DOQ524320 DYF524320:DYM524320 EIB524320:EII524320 ERX524320:ESE524320 FBT524320:FCA524320 FLP524320:FLW524320 FVL524320:FVS524320 GFH524320:GFO524320 GPD524320:GPK524320 GYZ524320:GZG524320 HIV524320:HJC524320 HSR524320:HSY524320 ICN524320:ICU524320 IMJ524320:IMQ524320 IWF524320:IWM524320 JGB524320:JGI524320 JPX524320:JQE524320 JZT524320:KAA524320 KJP524320:KJW524320 KTL524320:KTS524320 LDH524320:LDO524320 LND524320:LNK524320 LWZ524320:LXG524320 MGV524320:MHC524320 MQR524320:MQY524320 NAN524320:NAU524320 NKJ524320:NKQ524320 NUF524320:NUM524320 OEB524320:OEI524320 ONX524320:OOE524320 OXT524320:OYA524320 PHP524320:PHW524320 PRL524320:PRS524320 QBH524320:QBO524320 QLD524320:QLK524320 QUZ524320:QVG524320 REV524320:RFC524320 ROR524320:ROY524320 RYN524320:RYU524320 SIJ524320:SIQ524320 SSF524320:SSM524320 TCB524320:TCI524320 TLX524320:TME524320 TVT524320:TWA524320 UFP524320:UFW524320 UPL524320:UPS524320 UZH524320:UZO524320 VJD524320:VJK524320 VSZ524320:VTG524320 WCV524320:WDC524320 WMR524320:WMY524320 WWN524320:WWU524320 AF589856:AM589856 KB589856:KI589856 TX589856:UE589856 ADT589856:AEA589856 ANP589856:ANW589856 AXL589856:AXS589856 BHH589856:BHO589856 BRD589856:BRK589856 CAZ589856:CBG589856 CKV589856:CLC589856 CUR589856:CUY589856 DEN589856:DEU589856 DOJ589856:DOQ589856 DYF589856:DYM589856 EIB589856:EII589856 ERX589856:ESE589856 FBT589856:FCA589856 FLP589856:FLW589856 FVL589856:FVS589856 GFH589856:GFO589856 GPD589856:GPK589856 GYZ589856:GZG589856 HIV589856:HJC589856 HSR589856:HSY589856 ICN589856:ICU589856 IMJ589856:IMQ589856 IWF589856:IWM589856 JGB589856:JGI589856 JPX589856:JQE589856 JZT589856:KAA589856 KJP589856:KJW589856 KTL589856:KTS589856 LDH589856:LDO589856 LND589856:LNK589856 LWZ589856:LXG589856 MGV589856:MHC589856 MQR589856:MQY589856 NAN589856:NAU589856 NKJ589856:NKQ589856 NUF589856:NUM589856 OEB589856:OEI589856 ONX589856:OOE589856 OXT589856:OYA589856 PHP589856:PHW589856 PRL589856:PRS589856 QBH589856:QBO589856 QLD589856:QLK589856 QUZ589856:QVG589856 REV589856:RFC589856 ROR589856:ROY589856 RYN589856:RYU589856 SIJ589856:SIQ589856 SSF589856:SSM589856 TCB589856:TCI589856 TLX589856:TME589856 TVT589856:TWA589856 UFP589856:UFW589856 UPL589856:UPS589856 UZH589856:UZO589856 VJD589856:VJK589856 VSZ589856:VTG589856 WCV589856:WDC589856 WMR589856:WMY589856 WWN589856:WWU589856 AF655392:AM655392 KB655392:KI655392 TX655392:UE655392 ADT655392:AEA655392 ANP655392:ANW655392 AXL655392:AXS655392 BHH655392:BHO655392 BRD655392:BRK655392 CAZ655392:CBG655392 CKV655392:CLC655392 CUR655392:CUY655392 DEN655392:DEU655392 DOJ655392:DOQ655392 DYF655392:DYM655392 EIB655392:EII655392 ERX655392:ESE655392 FBT655392:FCA655392 FLP655392:FLW655392 FVL655392:FVS655392 GFH655392:GFO655392 GPD655392:GPK655392 GYZ655392:GZG655392 HIV655392:HJC655392 HSR655392:HSY655392 ICN655392:ICU655392 IMJ655392:IMQ655392 IWF655392:IWM655392 JGB655392:JGI655392 JPX655392:JQE655392 JZT655392:KAA655392 KJP655392:KJW655392 KTL655392:KTS655392 LDH655392:LDO655392 LND655392:LNK655392 LWZ655392:LXG655392 MGV655392:MHC655392 MQR655392:MQY655392 NAN655392:NAU655392 NKJ655392:NKQ655392 NUF655392:NUM655392 OEB655392:OEI655392 ONX655392:OOE655392 OXT655392:OYA655392 PHP655392:PHW655392 PRL655392:PRS655392 QBH655392:QBO655392 QLD655392:QLK655392 QUZ655392:QVG655392 REV655392:RFC655392 ROR655392:ROY655392 RYN655392:RYU655392 SIJ655392:SIQ655392 SSF655392:SSM655392 TCB655392:TCI655392 TLX655392:TME655392 TVT655392:TWA655392 UFP655392:UFW655392 UPL655392:UPS655392 UZH655392:UZO655392 VJD655392:VJK655392 VSZ655392:VTG655392 WCV655392:WDC655392 WMR655392:WMY655392 WWN655392:WWU655392 AF720928:AM720928 KB720928:KI720928 TX720928:UE720928 ADT720928:AEA720928 ANP720928:ANW720928 AXL720928:AXS720928 BHH720928:BHO720928 BRD720928:BRK720928 CAZ720928:CBG720928 CKV720928:CLC720928 CUR720928:CUY720928 DEN720928:DEU720928 DOJ720928:DOQ720928 DYF720928:DYM720928 EIB720928:EII720928 ERX720928:ESE720928 FBT720928:FCA720928 FLP720928:FLW720928 FVL720928:FVS720928 GFH720928:GFO720928 GPD720928:GPK720928 GYZ720928:GZG720928 HIV720928:HJC720928 HSR720928:HSY720928 ICN720928:ICU720928 IMJ720928:IMQ720928 IWF720928:IWM720928 JGB720928:JGI720928 JPX720928:JQE720928 JZT720928:KAA720928 KJP720928:KJW720928 KTL720928:KTS720928 LDH720928:LDO720928 LND720928:LNK720928 LWZ720928:LXG720928 MGV720928:MHC720928 MQR720928:MQY720928 NAN720928:NAU720928 NKJ720928:NKQ720928 NUF720928:NUM720928 OEB720928:OEI720928 ONX720928:OOE720928 OXT720928:OYA720928 PHP720928:PHW720928 PRL720928:PRS720928 QBH720928:QBO720928 QLD720928:QLK720928 QUZ720928:QVG720928 REV720928:RFC720928 ROR720928:ROY720928 RYN720928:RYU720928 SIJ720928:SIQ720928 SSF720928:SSM720928 TCB720928:TCI720928 TLX720928:TME720928 TVT720928:TWA720928 UFP720928:UFW720928 UPL720928:UPS720928 UZH720928:UZO720928 VJD720928:VJK720928 VSZ720928:VTG720928 WCV720928:WDC720928 WMR720928:WMY720928 WWN720928:WWU720928 AF786464:AM786464 KB786464:KI786464 TX786464:UE786464 ADT786464:AEA786464 ANP786464:ANW786464 AXL786464:AXS786464 BHH786464:BHO786464 BRD786464:BRK786464 CAZ786464:CBG786464 CKV786464:CLC786464 CUR786464:CUY786464 DEN786464:DEU786464 DOJ786464:DOQ786464 DYF786464:DYM786464 EIB786464:EII786464 ERX786464:ESE786464 FBT786464:FCA786464 FLP786464:FLW786464 FVL786464:FVS786464 GFH786464:GFO786464 GPD786464:GPK786464 GYZ786464:GZG786464 HIV786464:HJC786464 HSR786464:HSY786464 ICN786464:ICU786464 IMJ786464:IMQ786464 IWF786464:IWM786464 JGB786464:JGI786464 JPX786464:JQE786464 JZT786464:KAA786464 KJP786464:KJW786464 KTL786464:KTS786464 LDH786464:LDO786464 LND786464:LNK786464 LWZ786464:LXG786464 MGV786464:MHC786464 MQR786464:MQY786464 NAN786464:NAU786464 NKJ786464:NKQ786464 NUF786464:NUM786464 OEB786464:OEI786464 ONX786464:OOE786464 OXT786464:OYA786464 PHP786464:PHW786464 PRL786464:PRS786464 QBH786464:QBO786464 QLD786464:QLK786464 QUZ786464:QVG786464 REV786464:RFC786464 ROR786464:ROY786464 RYN786464:RYU786464 SIJ786464:SIQ786464 SSF786464:SSM786464 TCB786464:TCI786464 TLX786464:TME786464 TVT786464:TWA786464 UFP786464:UFW786464 UPL786464:UPS786464 UZH786464:UZO786464 VJD786464:VJK786464 VSZ786464:VTG786464 WCV786464:WDC786464 WMR786464:WMY786464 WWN786464:WWU786464 AF852000:AM852000 KB852000:KI852000 TX852000:UE852000 ADT852000:AEA852000 ANP852000:ANW852000 AXL852000:AXS852000 BHH852000:BHO852000 BRD852000:BRK852000 CAZ852000:CBG852000 CKV852000:CLC852000 CUR852000:CUY852000 DEN852000:DEU852000 DOJ852000:DOQ852000 DYF852000:DYM852000 EIB852000:EII852000 ERX852000:ESE852000 FBT852000:FCA852000 FLP852000:FLW852000 FVL852000:FVS852000 GFH852000:GFO852000 GPD852000:GPK852000 GYZ852000:GZG852000 HIV852000:HJC852000 HSR852000:HSY852000 ICN852000:ICU852000 IMJ852000:IMQ852000 IWF852000:IWM852000 JGB852000:JGI852000 JPX852000:JQE852000 JZT852000:KAA852000 KJP852000:KJW852000 KTL852000:KTS852000 LDH852000:LDO852000 LND852000:LNK852000 LWZ852000:LXG852000 MGV852000:MHC852000 MQR852000:MQY852000 NAN852000:NAU852000 NKJ852000:NKQ852000 NUF852000:NUM852000 OEB852000:OEI852000 ONX852000:OOE852000 OXT852000:OYA852000 PHP852000:PHW852000 PRL852000:PRS852000 QBH852000:QBO852000 QLD852000:QLK852000 QUZ852000:QVG852000 REV852000:RFC852000 ROR852000:ROY852000 RYN852000:RYU852000 SIJ852000:SIQ852000 SSF852000:SSM852000 TCB852000:TCI852000 TLX852000:TME852000 TVT852000:TWA852000 UFP852000:UFW852000 UPL852000:UPS852000 UZH852000:UZO852000 VJD852000:VJK852000 VSZ852000:VTG852000 WCV852000:WDC852000 WMR852000:WMY852000 WWN852000:WWU852000 AF917536:AM917536 KB917536:KI917536 TX917536:UE917536 ADT917536:AEA917536 ANP917536:ANW917536 AXL917536:AXS917536 BHH917536:BHO917536 BRD917536:BRK917536 CAZ917536:CBG917536 CKV917536:CLC917536 CUR917536:CUY917536 DEN917536:DEU917536 DOJ917536:DOQ917536 DYF917536:DYM917536 EIB917536:EII917536 ERX917536:ESE917536 FBT917536:FCA917536 FLP917536:FLW917536 FVL917536:FVS917536 GFH917536:GFO917536 GPD917536:GPK917536 GYZ917536:GZG917536 HIV917536:HJC917536 HSR917536:HSY917536 ICN917536:ICU917536 IMJ917536:IMQ917536 IWF917536:IWM917536 JGB917536:JGI917536 JPX917536:JQE917536 JZT917536:KAA917536 KJP917536:KJW917536 KTL917536:KTS917536 LDH917536:LDO917536 LND917536:LNK917536 LWZ917536:LXG917536 MGV917536:MHC917536 MQR917536:MQY917536 NAN917536:NAU917536 NKJ917536:NKQ917536 NUF917536:NUM917536 OEB917536:OEI917536 ONX917536:OOE917536 OXT917536:OYA917536 PHP917536:PHW917536 PRL917536:PRS917536 QBH917536:QBO917536 QLD917536:QLK917536 QUZ917536:QVG917536 REV917536:RFC917536 ROR917536:ROY917536 RYN917536:RYU917536 SIJ917536:SIQ917536 SSF917536:SSM917536 TCB917536:TCI917536 TLX917536:TME917536 TVT917536:TWA917536 UFP917536:UFW917536 UPL917536:UPS917536 UZH917536:UZO917536 VJD917536:VJK917536 VSZ917536:VTG917536 WCV917536:WDC917536 WMR917536:WMY917536 WWN917536:WWU917536 AF983072:AM983072 KB983072:KI983072 TX983072:UE983072 ADT983072:AEA983072 ANP983072:ANW983072 AXL983072:AXS983072 BHH983072:BHO983072 BRD983072:BRK983072 CAZ983072:CBG983072 CKV983072:CLC983072 CUR983072:CUY983072 DEN983072:DEU983072 DOJ983072:DOQ983072 DYF983072:DYM983072 EIB983072:EII983072 ERX983072:ESE983072 FBT983072:FCA983072 FLP983072:FLW983072 FVL983072:FVS983072 GFH983072:GFO983072 GPD983072:GPK983072 GYZ983072:GZG983072 HIV983072:HJC983072 HSR983072:HSY983072 ICN983072:ICU983072 IMJ983072:IMQ983072 IWF983072:IWM983072 JGB983072:JGI983072 JPX983072:JQE983072 JZT983072:KAA983072 KJP983072:KJW983072 KTL983072:KTS983072 LDH983072:LDO983072 LND983072:LNK983072 LWZ983072:LXG983072 MGV983072:MHC983072 MQR983072:MQY983072 NAN983072:NAU983072 NKJ983072:NKQ983072 NUF983072:NUM983072 OEB983072:OEI983072 ONX983072:OOE983072 OXT983072:OYA983072 PHP983072:PHW983072 PRL983072:PRS983072 QBH983072:QBO983072 QLD983072:QLK983072 QUZ983072:QVG983072 REV983072:RFC983072 ROR983072:ROY983072 RYN983072:RYU983072 SIJ983072:SIQ983072 SSF983072:SSM983072 TCB983072:TCI983072 TLX983072:TME983072 TVT983072:TWA983072 UFP983072:UFW983072 UPL983072:UPS983072 UZH983072:UZO983072 VJD983072:VJK983072 VSZ983072:VTG983072 WCV983072:WDC983072 WMR983072:WMY983072 WWN983072:WWU983072" xr:uid="{0DB21952-C717-47A0-A6E3-615F7D26AE6B}">
      <formula1>0</formula1>
      <formula2>9</formula2>
    </dataValidation>
    <dataValidation type="date" allowBlank="1" showInputMessage="1" showErrorMessage="1" errorTitle="Fehler" error="Das Datum muss zwischen 1.1.2014 und 30.06.2025 liegen" sqref="Y79:AC79 JU79:JY79 TQ79:TU79 ADM79:ADQ79 ANI79:ANM79 AXE79:AXI79 BHA79:BHE79 BQW79:BRA79 CAS79:CAW79 CKO79:CKS79 CUK79:CUO79 DEG79:DEK79 DOC79:DOG79 DXY79:DYC79 EHU79:EHY79 ERQ79:ERU79 FBM79:FBQ79 FLI79:FLM79 FVE79:FVI79 GFA79:GFE79 GOW79:GPA79 GYS79:GYW79 HIO79:HIS79 HSK79:HSO79 ICG79:ICK79 IMC79:IMG79 IVY79:IWC79 JFU79:JFY79 JPQ79:JPU79 JZM79:JZQ79 KJI79:KJM79 KTE79:KTI79 LDA79:LDE79 LMW79:LNA79 LWS79:LWW79 MGO79:MGS79 MQK79:MQO79 NAG79:NAK79 NKC79:NKG79 NTY79:NUC79 ODU79:ODY79 ONQ79:ONU79 OXM79:OXQ79 PHI79:PHM79 PRE79:PRI79 QBA79:QBE79 QKW79:QLA79 QUS79:QUW79 REO79:RES79 ROK79:ROO79 RYG79:RYK79 SIC79:SIG79 SRY79:SSC79 TBU79:TBY79 TLQ79:TLU79 TVM79:TVQ79 UFI79:UFM79 UPE79:UPI79 UZA79:UZE79 VIW79:VJA79 VSS79:VSW79 WCO79:WCS79 WMK79:WMO79 WWG79:WWK79 Y65615:AC65615 JU65615:JY65615 TQ65615:TU65615 ADM65615:ADQ65615 ANI65615:ANM65615 AXE65615:AXI65615 BHA65615:BHE65615 BQW65615:BRA65615 CAS65615:CAW65615 CKO65615:CKS65615 CUK65615:CUO65615 DEG65615:DEK65615 DOC65615:DOG65615 DXY65615:DYC65615 EHU65615:EHY65615 ERQ65615:ERU65615 FBM65615:FBQ65615 FLI65615:FLM65615 FVE65615:FVI65615 GFA65615:GFE65615 GOW65615:GPA65615 GYS65615:GYW65615 HIO65615:HIS65615 HSK65615:HSO65615 ICG65615:ICK65615 IMC65615:IMG65615 IVY65615:IWC65615 JFU65615:JFY65615 JPQ65615:JPU65615 JZM65615:JZQ65615 KJI65615:KJM65615 KTE65615:KTI65615 LDA65615:LDE65615 LMW65615:LNA65615 LWS65615:LWW65615 MGO65615:MGS65615 MQK65615:MQO65615 NAG65615:NAK65615 NKC65615:NKG65615 NTY65615:NUC65615 ODU65615:ODY65615 ONQ65615:ONU65615 OXM65615:OXQ65615 PHI65615:PHM65615 PRE65615:PRI65615 QBA65615:QBE65615 QKW65615:QLA65615 QUS65615:QUW65615 REO65615:RES65615 ROK65615:ROO65615 RYG65615:RYK65615 SIC65615:SIG65615 SRY65615:SSC65615 TBU65615:TBY65615 TLQ65615:TLU65615 TVM65615:TVQ65615 UFI65615:UFM65615 UPE65615:UPI65615 UZA65615:UZE65615 VIW65615:VJA65615 VSS65615:VSW65615 WCO65615:WCS65615 WMK65615:WMO65615 WWG65615:WWK65615 Y131151:AC131151 JU131151:JY131151 TQ131151:TU131151 ADM131151:ADQ131151 ANI131151:ANM131151 AXE131151:AXI131151 BHA131151:BHE131151 BQW131151:BRA131151 CAS131151:CAW131151 CKO131151:CKS131151 CUK131151:CUO131151 DEG131151:DEK131151 DOC131151:DOG131151 DXY131151:DYC131151 EHU131151:EHY131151 ERQ131151:ERU131151 FBM131151:FBQ131151 FLI131151:FLM131151 FVE131151:FVI131151 GFA131151:GFE131151 GOW131151:GPA131151 GYS131151:GYW131151 HIO131151:HIS131151 HSK131151:HSO131151 ICG131151:ICK131151 IMC131151:IMG131151 IVY131151:IWC131151 JFU131151:JFY131151 JPQ131151:JPU131151 JZM131151:JZQ131151 KJI131151:KJM131151 KTE131151:KTI131151 LDA131151:LDE131151 LMW131151:LNA131151 LWS131151:LWW131151 MGO131151:MGS131151 MQK131151:MQO131151 NAG131151:NAK131151 NKC131151:NKG131151 NTY131151:NUC131151 ODU131151:ODY131151 ONQ131151:ONU131151 OXM131151:OXQ131151 PHI131151:PHM131151 PRE131151:PRI131151 QBA131151:QBE131151 QKW131151:QLA131151 QUS131151:QUW131151 REO131151:RES131151 ROK131151:ROO131151 RYG131151:RYK131151 SIC131151:SIG131151 SRY131151:SSC131151 TBU131151:TBY131151 TLQ131151:TLU131151 TVM131151:TVQ131151 UFI131151:UFM131151 UPE131151:UPI131151 UZA131151:UZE131151 VIW131151:VJA131151 VSS131151:VSW131151 WCO131151:WCS131151 WMK131151:WMO131151 WWG131151:WWK131151 Y196687:AC196687 JU196687:JY196687 TQ196687:TU196687 ADM196687:ADQ196687 ANI196687:ANM196687 AXE196687:AXI196687 BHA196687:BHE196687 BQW196687:BRA196687 CAS196687:CAW196687 CKO196687:CKS196687 CUK196687:CUO196687 DEG196687:DEK196687 DOC196687:DOG196687 DXY196687:DYC196687 EHU196687:EHY196687 ERQ196687:ERU196687 FBM196687:FBQ196687 FLI196687:FLM196687 FVE196687:FVI196687 GFA196687:GFE196687 GOW196687:GPA196687 GYS196687:GYW196687 HIO196687:HIS196687 HSK196687:HSO196687 ICG196687:ICK196687 IMC196687:IMG196687 IVY196687:IWC196687 JFU196687:JFY196687 JPQ196687:JPU196687 JZM196687:JZQ196687 KJI196687:KJM196687 KTE196687:KTI196687 LDA196687:LDE196687 LMW196687:LNA196687 LWS196687:LWW196687 MGO196687:MGS196687 MQK196687:MQO196687 NAG196687:NAK196687 NKC196687:NKG196687 NTY196687:NUC196687 ODU196687:ODY196687 ONQ196687:ONU196687 OXM196687:OXQ196687 PHI196687:PHM196687 PRE196687:PRI196687 QBA196687:QBE196687 QKW196687:QLA196687 QUS196687:QUW196687 REO196687:RES196687 ROK196687:ROO196687 RYG196687:RYK196687 SIC196687:SIG196687 SRY196687:SSC196687 TBU196687:TBY196687 TLQ196687:TLU196687 TVM196687:TVQ196687 UFI196687:UFM196687 UPE196687:UPI196687 UZA196687:UZE196687 VIW196687:VJA196687 VSS196687:VSW196687 WCO196687:WCS196687 WMK196687:WMO196687 WWG196687:WWK196687 Y262223:AC262223 JU262223:JY262223 TQ262223:TU262223 ADM262223:ADQ262223 ANI262223:ANM262223 AXE262223:AXI262223 BHA262223:BHE262223 BQW262223:BRA262223 CAS262223:CAW262223 CKO262223:CKS262223 CUK262223:CUO262223 DEG262223:DEK262223 DOC262223:DOG262223 DXY262223:DYC262223 EHU262223:EHY262223 ERQ262223:ERU262223 FBM262223:FBQ262223 FLI262223:FLM262223 FVE262223:FVI262223 GFA262223:GFE262223 GOW262223:GPA262223 GYS262223:GYW262223 HIO262223:HIS262223 HSK262223:HSO262223 ICG262223:ICK262223 IMC262223:IMG262223 IVY262223:IWC262223 JFU262223:JFY262223 JPQ262223:JPU262223 JZM262223:JZQ262223 KJI262223:KJM262223 KTE262223:KTI262223 LDA262223:LDE262223 LMW262223:LNA262223 LWS262223:LWW262223 MGO262223:MGS262223 MQK262223:MQO262223 NAG262223:NAK262223 NKC262223:NKG262223 NTY262223:NUC262223 ODU262223:ODY262223 ONQ262223:ONU262223 OXM262223:OXQ262223 PHI262223:PHM262223 PRE262223:PRI262223 QBA262223:QBE262223 QKW262223:QLA262223 QUS262223:QUW262223 REO262223:RES262223 ROK262223:ROO262223 RYG262223:RYK262223 SIC262223:SIG262223 SRY262223:SSC262223 TBU262223:TBY262223 TLQ262223:TLU262223 TVM262223:TVQ262223 UFI262223:UFM262223 UPE262223:UPI262223 UZA262223:UZE262223 VIW262223:VJA262223 VSS262223:VSW262223 WCO262223:WCS262223 WMK262223:WMO262223 WWG262223:WWK262223 Y327759:AC327759 JU327759:JY327759 TQ327759:TU327759 ADM327759:ADQ327759 ANI327759:ANM327759 AXE327759:AXI327759 BHA327759:BHE327759 BQW327759:BRA327759 CAS327759:CAW327759 CKO327759:CKS327759 CUK327759:CUO327759 DEG327759:DEK327759 DOC327759:DOG327759 DXY327759:DYC327759 EHU327759:EHY327759 ERQ327759:ERU327759 FBM327759:FBQ327759 FLI327759:FLM327759 FVE327759:FVI327759 GFA327759:GFE327759 GOW327759:GPA327759 GYS327759:GYW327759 HIO327759:HIS327759 HSK327759:HSO327759 ICG327759:ICK327759 IMC327759:IMG327759 IVY327759:IWC327759 JFU327759:JFY327759 JPQ327759:JPU327759 JZM327759:JZQ327759 KJI327759:KJM327759 KTE327759:KTI327759 LDA327759:LDE327759 LMW327759:LNA327759 LWS327759:LWW327759 MGO327759:MGS327759 MQK327759:MQO327759 NAG327759:NAK327759 NKC327759:NKG327759 NTY327759:NUC327759 ODU327759:ODY327759 ONQ327759:ONU327759 OXM327759:OXQ327759 PHI327759:PHM327759 PRE327759:PRI327759 QBA327759:QBE327759 QKW327759:QLA327759 QUS327759:QUW327759 REO327759:RES327759 ROK327759:ROO327759 RYG327759:RYK327759 SIC327759:SIG327759 SRY327759:SSC327759 TBU327759:TBY327759 TLQ327759:TLU327759 TVM327759:TVQ327759 UFI327759:UFM327759 UPE327759:UPI327759 UZA327759:UZE327759 VIW327759:VJA327759 VSS327759:VSW327759 WCO327759:WCS327759 WMK327759:WMO327759 WWG327759:WWK327759 Y393295:AC393295 JU393295:JY393295 TQ393295:TU393295 ADM393295:ADQ393295 ANI393295:ANM393295 AXE393295:AXI393295 BHA393295:BHE393295 BQW393295:BRA393295 CAS393295:CAW393295 CKO393295:CKS393295 CUK393295:CUO393295 DEG393295:DEK393295 DOC393295:DOG393295 DXY393295:DYC393295 EHU393295:EHY393295 ERQ393295:ERU393295 FBM393295:FBQ393295 FLI393295:FLM393295 FVE393295:FVI393295 GFA393295:GFE393295 GOW393295:GPA393295 GYS393295:GYW393295 HIO393295:HIS393295 HSK393295:HSO393295 ICG393295:ICK393295 IMC393295:IMG393295 IVY393295:IWC393295 JFU393295:JFY393295 JPQ393295:JPU393295 JZM393295:JZQ393295 KJI393295:KJM393295 KTE393295:KTI393295 LDA393295:LDE393295 LMW393295:LNA393295 LWS393295:LWW393295 MGO393295:MGS393295 MQK393295:MQO393295 NAG393295:NAK393295 NKC393295:NKG393295 NTY393295:NUC393295 ODU393295:ODY393295 ONQ393295:ONU393295 OXM393295:OXQ393295 PHI393295:PHM393295 PRE393295:PRI393295 QBA393295:QBE393295 QKW393295:QLA393295 QUS393295:QUW393295 REO393295:RES393295 ROK393295:ROO393295 RYG393295:RYK393295 SIC393295:SIG393295 SRY393295:SSC393295 TBU393295:TBY393295 TLQ393295:TLU393295 TVM393295:TVQ393295 UFI393295:UFM393295 UPE393295:UPI393295 UZA393295:UZE393295 VIW393295:VJA393295 VSS393295:VSW393295 WCO393295:WCS393295 WMK393295:WMO393295 WWG393295:WWK393295 Y458831:AC458831 JU458831:JY458831 TQ458831:TU458831 ADM458831:ADQ458831 ANI458831:ANM458831 AXE458831:AXI458831 BHA458831:BHE458831 BQW458831:BRA458831 CAS458831:CAW458831 CKO458831:CKS458831 CUK458831:CUO458831 DEG458831:DEK458831 DOC458831:DOG458831 DXY458831:DYC458831 EHU458831:EHY458831 ERQ458831:ERU458831 FBM458831:FBQ458831 FLI458831:FLM458831 FVE458831:FVI458831 GFA458831:GFE458831 GOW458831:GPA458831 GYS458831:GYW458831 HIO458831:HIS458831 HSK458831:HSO458831 ICG458831:ICK458831 IMC458831:IMG458831 IVY458831:IWC458831 JFU458831:JFY458831 JPQ458831:JPU458831 JZM458831:JZQ458831 KJI458831:KJM458831 KTE458831:KTI458831 LDA458831:LDE458831 LMW458831:LNA458831 LWS458831:LWW458831 MGO458831:MGS458831 MQK458831:MQO458831 NAG458831:NAK458831 NKC458831:NKG458831 NTY458831:NUC458831 ODU458831:ODY458831 ONQ458831:ONU458831 OXM458831:OXQ458831 PHI458831:PHM458831 PRE458831:PRI458831 QBA458831:QBE458831 QKW458831:QLA458831 QUS458831:QUW458831 REO458831:RES458831 ROK458831:ROO458831 RYG458831:RYK458831 SIC458831:SIG458831 SRY458831:SSC458831 TBU458831:TBY458831 TLQ458831:TLU458831 TVM458831:TVQ458831 UFI458831:UFM458831 UPE458831:UPI458831 UZA458831:UZE458831 VIW458831:VJA458831 VSS458831:VSW458831 WCO458831:WCS458831 WMK458831:WMO458831 WWG458831:WWK458831 Y524367:AC524367 JU524367:JY524367 TQ524367:TU524367 ADM524367:ADQ524367 ANI524367:ANM524367 AXE524367:AXI524367 BHA524367:BHE524367 BQW524367:BRA524367 CAS524367:CAW524367 CKO524367:CKS524367 CUK524367:CUO524367 DEG524367:DEK524367 DOC524367:DOG524367 DXY524367:DYC524367 EHU524367:EHY524367 ERQ524367:ERU524367 FBM524367:FBQ524367 FLI524367:FLM524367 FVE524367:FVI524367 GFA524367:GFE524367 GOW524367:GPA524367 GYS524367:GYW524367 HIO524367:HIS524367 HSK524367:HSO524367 ICG524367:ICK524367 IMC524367:IMG524367 IVY524367:IWC524367 JFU524367:JFY524367 JPQ524367:JPU524367 JZM524367:JZQ524367 KJI524367:KJM524367 KTE524367:KTI524367 LDA524367:LDE524367 LMW524367:LNA524367 LWS524367:LWW524367 MGO524367:MGS524367 MQK524367:MQO524367 NAG524367:NAK524367 NKC524367:NKG524367 NTY524367:NUC524367 ODU524367:ODY524367 ONQ524367:ONU524367 OXM524367:OXQ524367 PHI524367:PHM524367 PRE524367:PRI524367 QBA524367:QBE524367 QKW524367:QLA524367 QUS524367:QUW524367 REO524367:RES524367 ROK524367:ROO524367 RYG524367:RYK524367 SIC524367:SIG524367 SRY524367:SSC524367 TBU524367:TBY524367 TLQ524367:TLU524367 TVM524367:TVQ524367 UFI524367:UFM524367 UPE524367:UPI524367 UZA524367:UZE524367 VIW524367:VJA524367 VSS524367:VSW524367 WCO524367:WCS524367 WMK524367:WMO524367 WWG524367:WWK524367 Y589903:AC589903 JU589903:JY589903 TQ589903:TU589903 ADM589903:ADQ589903 ANI589903:ANM589903 AXE589903:AXI589903 BHA589903:BHE589903 BQW589903:BRA589903 CAS589903:CAW589903 CKO589903:CKS589903 CUK589903:CUO589903 DEG589903:DEK589903 DOC589903:DOG589903 DXY589903:DYC589903 EHU589903:EHY589903 ERQ589903:ERU589903 FBM589903:FBQ589903 FLI589903:FLM589903 FVE589903:FVI589903 GFA589903:GFE589903 GOW589903:GPA589903 GYS589903:GYW589903 HIO589903:HIS589903 HSK589903:HSO589903 ICG589903:ICK589903 IMC589903:IMG589903 IVY589903:IWC589903 JFU589903:JFY589903 JPQ589903:JPU589903 JZM589903:JZQ589903 KJI589903:KJM589903 KTE589903:KTI589903 LDA589903:LDE589903 LMW589903:LNA589903 LWS589903:LWW589903 MGO589903:MGS589903 MQK589903:MQO589903 NAG589903:NAK589903 NKC589903:NKG589903 NTY589903:NUC589903 ODU589903:ODY589903 ONQ589903:ONU589903 OXM589903:OXQ589903 PHI589903:PHM589903 PRE589903:PRI589903 QBA589903:QBE589903 QKW589903:QLA589903 QUS589903:QUW589903 REO589903:RES589903 ROK589903:ROO589903 RYG589903:RYK589903 SIC589903:SIG589903 SRY589903:SSC589903 TBU589903:TBY589903 TLQ589903:TLU589903 TVM589903:TVQ589903 UFI589903:UFM589903 UPE589903:UPI589903 UZA589903:UZE589903 VIW589903:VJA589903 VSS589903:VSW589903 WCO589903:WCS589903 WMK589903:WMO589903 WWG589903:WWK589903 Y655439:AC655439 JU655439:JY655439 TQ655439:TU655439 ADM655439:ADQ655439 ANI655439:ANM655439 AXE655439:AXI655439 BHA655439:BHE655439 BQW655439:BRA655439 CAS655439:CAW655439 CKO655439:CKS655439 CUK655439:CUO655439 DEG655439:DEK655439 DOC655439:DOG655439 DXY655439:DYC655439 EHU655439:EHY655439 ERQ655439:ERU655439 FBM655439:FBQ655439 FLI655439:FLM655439 FVE655439:FVI655439 GFA655439:GFE655439 GOW655439:GPA655439 GYS655439:GYW655439 HIO655439:HIS655439 HSK655439:HSO655439 ICG655439:ICK655439 IMC655439:IMG655439 IVY655439:IWC655439 JFU655439:JFY655439 JPQ655439:JPU655439 JZM655439:JZQ655439 KJI655439:KJM655439 KTE655439:KTI655439 LDA655439:LDE655439 LMW655439:LNA655439 LWS655439:LWW655439 MGO655439:MGS655439 MQK655439:MQO655439 NAG655439:NAK655439 NKC655439:NKG655439 NTY655439:NUC655439 ODU655439:ODY655439 ONQ655439:ONU655439 OXM655439:OXQ655439 PHI655439:PHM655439 PRE655439:PRI655439 QBA655439:QBE655439 QKW655439:QLA655439 QUS655439:QUW655439 REO655439:RES655439 ROK655439:ROO655439 RYG655439:RYK655439 SIC655439:SIG655439 SRY655439:SSC655439 TBU655439:TBY655439 TLQ655439:TLU655439 TVM655439:TVQ655439 UFI655439:UFM655439 UPE655439:UPI655439 UZA655439:UZE655439 VIW655439:VJA655439 VSS655439:VSW655439 WCO655439:WCS655439 WMK655439:WMO655439 WWG655439:WWK655439 Y720975:AC720975 JU720975:JY720975 TQ720975:TU720975 ADM720975:ADQ720975 ANI720975:ANM720975 AXE720975:AXI720975 BHA720975:BHE720975 BQW720975:BRA720975 CAS720975:CAW720975 CKO720975:CKS720975 CUK720975:CUO720975 DEG720975:DEK720975 DOC720975:DOG720975 DXY720975:DYC720975 EHU720975:EHY720975 ERQ720975:ERU720975 FBM720975:FBQ720975 FLI720975:FLM720975 FVE720975:FVI720975 GFA720975:GFE720975 GOW720975:GPA720975 GYS720975:GYW720975 HIO720975:HIS720975 HSK720975:HSO720975 ICG720975:ICK720975 IMC720975:IMG720975 IVY720975:IWC720975 JFU720975:JFY720975 JPQ720975:JPU720975 JZM720975:JZQ720975 KJI720975:KJM720975 KTE720975:KTI720975 LDA720975:LDE720975 LMW720975:LNA720975 LWS720975:LWW720975 MGO720975:MGS720975 MQK720975:MQO720975 NAG720975:NAK720975 NKC720975:NKG720975 NTY720975:NUC720975 ODU720975:ODY720975 ONQ720975:ONU720975 OXM720975:OXQ720975 PHI720975:PHM720975 PRE720975:PRI720975 QBA720975:QBE720975 QKW720975:QLA720975 QUS720975:QUW720975 REO720975:RES720975 ROK720975:ROO720975 RYG720975:RYK720975 SIC720975:SIG720975 SRY720975:SSC720975 TBU720975:TBY720975 TLQ720975:TLU720975 TVM720975:TVQ720975 UFI720975:UFM720975 UPE720975:UPI720975 UZA720975:UZE720975 VIW720975:VJA720975 VSS720975:VSW720975 WCO720975:WCS720975 WMK720975:WMO720975 WWG720975:WWK720975 Y786511:AC786511 JU786511:JY786511 TQ786511:TU786511 ADM786511:ADQ786511 ANI786511:ANM786511 AXE786511:AXI786511 BHA786511:BHE786511 BQW786511:BRA786511 CAS786511:CAW786511 CKO786511:CKS786511 CUK786511:CUO786511 DEG786511:DEK786511 DOC786511:DOG786511 DXY786511:DYC786511 EHU786511:EHY786511 ERQ786511:ERU786511 FBM786511:FBQ786511 FLI786511:FLM786511 FVE786511:FVI786511 GFA786511:GFE786511 GOW786511:GPA786511 GYS786511:GYW786511 HIO786511:HIS786511 HSK786511:HSO786511 ICG786511:ICK786511 IMC786511:IMG786511 IVY786511:IWC786511 JFU786511:JFY786511 JPQ786511:JPU786511 JZM786511:JZQ786511 KJI786511:KJM786511 KTE786511:KTI786511 LDA786511:LDE786511 LMW786511:LNA786511 LWS786511:LWW786511 MGO786511:MGS786511 MQK786511:MQO786511 NAG786511:NAK786511 NKC786511:NKG786511 NTY786511:NUC786511 ODU786511:ODY786511 ONQ786511:ONU786511 OXM786511:OXQ786511 PHI786511:PHM786511 PRE786511:PRI786511 QBA786511:QBE786511 QKW786511:QLA786511 QUS786511:QUW786511 REO786511:RES786511 ROK786511:ROO786511 RYG786511:RYK786511 SIC786511:SIG786511 SRY786511:SSC786511 TBU786511:TBY786511 TLQ786511:TLU786511 TVM786511:TVQ786511 UFI786511:UFM786511 UPE786511:UPI786511 UZA786511:UZE786511 VIW786511:VJA786511 VSS786511:VSW786511 WCO786511:WCS786511 WMK786511:WMO786511 WWG786511:WWK786511 Y852047:AC852047 JU852047:JY852047 TQ852047:TU852047 ADM852047:ADQ852047 ANI852047:ANM852047 AXE852047:AXI852047 BHA852047:BHE852047 BQW852047:BRA852047 CAS852047:CAW852047 CKO852047:CKS852047 CUK852047:CUO852047 DEG852047:DEK852047 DOC852047:DOG852047 DXY852047:DYC852047 EHU852047:EHY852047 ERQ852047:ERU852047 FBM852047:FBQ852047 FLI852047:FLM852047 FVE852047:FVI852047 GFA852047:GFE852047 GOW852047:GPA852047 GYS852047:GYW852047 HIO852047:HIS852047 HSK852047:HSO852047 ICG852047:ICK852047 IMC852047:IMG852047 IVY852047:IWC852047 JFU852047:JFY852047 JPQ852047:JPU852047 JZM852047:JZQ852047 KJI852047:KJM852047 KTE852047:KTI852047 LDA852047:LDE852047 LMW852047:LNA852047 LWS852047:LWW852047 MGO852047:MGS852047 MQK852047:MQO852047 NAG852047:NAK852047 NKC852047:NKG852047 NTY852047:NUC852047 ODU852047:ODY852047 ONQ852047:ONU852047 OXM852047:OXQ852047 PHI852047:PHM852047 PRE852047:PRI852047 QBA852047:QBE852047 QKW852047:QLA852047 QUS852047:QUW852047 REO852047:RES852047 ROK852047:ROO852047 RYG852047:RYK852047 SIC852047:SIG852047 SRY852047:SSC852047 TBU852047:TBY852047 TLQ852047:TLU852047 TVM852047:TVQ852047 UFI852047:UFM852047 UPE852047:UPI852047 UZA852047:UZE852047 VIW852047:VJA852047 VSS852047:VSW852047 WCO852047:WCS852047 WMK852047:WMO852047 WWG852047:WWK852047 Y917583:AC917583 JU917583:JY917583 TQ917583:TU917583 ADM917583:ADQ917583 ANI917583:ANM917583 AXE917583:AXI917583 BHA917583:BHE917583 BQW917583:BRA917583 CAS917583:CAW917583 CKO917583:CKS917583 CUK917583:CUO917583 DEG917583:DEK917583 DOC917583:DOG917583 DXY917583:DYC917583 EHU917583:EHY917583 ERQ917583:ERU917583 FBM917583:FBQ917583 FLI917583:FLM917583 FVE917583:FVI917583 GFA917583:GFE917583 GOW917583:GPA917583 GYS917583:GYW917583 HIO917583:HIS917583 HSK917583:HSO917583 ICG917583:ICK917583 IMC917583:IMG917583 IVY917583:IWC917583 JFU917583:JFY917583 JPQ917583:JPU917583 JZM917583:JZQ917583 KJI917583:KJM917583 KTE917583:KTI917583 LDA917583:LDE917583 LMW917583:LNA917583 LWS917583:LWW917583 MGO917583:MGS917583 MQK917583:MQO917583 NAG917583:NAK917583 NKC917583:NKG917583 NTY917583:NUC917583 ODU917583:ODY917583 ONQ917583:ONU917583 OXM917583:OXQ917583 PHI917583:PHM917583 PRE917583:PRI917583 QBA917583:QBE917583 QKW917583:QLA917583 QUS917583:QUW917583 REO917583:RES917583 ROK917583:ROO917583 RYG917583:RYK917583 SIC917583:SIG917583 SRY917583:SSC917583 TBU917583:TBY917583 TLQ917583:TLU917583 TVM917583:TVQ917583 UFI917583:UFM917583 UPE917583:UPI917583 UZA917583:UZE917583 VIW917583:VJA917583 VSS917583:VSW917583 WCO917583:WCS917583 WMK917583:WMO917583 WWG917583:WWK917583 Y983119:AC983119 JU983119:JY983119 TQ983119:TU983119 ADM983119:ADQ983119 ANI983119:ANM983119 AXE983119:AXI983119 BHA983119:BHE983119 BQW983119:BRA983119 CAS983119:CAW983119 CKO983119:CKS983119 CUK983119:CUO983119 DEG983119:DEK983119 DOC983119:DOG983119 DXY983119:DYC983119 EHU983119:EHY983119 ERQ983119:ERU983119 FBM983119:FBQ983119 FLI983119:FLM983119 FVE983119:FVI983119 GFA983119:GFE983119 GOW983119:GPA983119 GYS983119:GYW983119 HIO983119:HIS983119 HSK983119:HSO983119 ICG983119:ICK983119 IMC983119:IMG983119 IVY983119:IWC983119 JFU983119:JFY983119 JPQ983119:JPU983119 JZM983119:JZQ983119 KJI983119:KJM983119 KTE983119:KTI983119 LDA983119:LDE983119 LMW983119:LNA983119 LWS983119:LWW983119 MGO983119:MGS983119 MQK983119:MQO983119 NAG983119:NAK983119 NKC983119:NKG983119 NTY983119:NUC983119 ODU983119:ODY983119 ONQ983119:ONU983119 OXM983119:OXQ983119 PHI983119:PHM983119 PRE983119:PRI983119 QBA983119:QBE983119 QKW983119:QLA983119 QUS983119:QUW983119 REO983119:RES983119 ROK983119:ROO983119 RYG983119:RYK983119 SIC983119:SIG983119 SRY983119:SSC983119 TBU983119:TBY983119 TLQ983119:TLU983119 TVM983119:TVQ983119 UFI983119:UFM983119 UPE983119:UPI983119 UZA983119:UZE983119 VIW983119:VJA983119 VSS983119:VSW983119 WCO983119:WCS983119 WMK983119:WMO983119 WWG983119:WWK983119 AG79:AK79 KC79:KG79 TY79:UC79 ADU79:ADY79 ANQ79:ANU79 AXM79:AXQ79 BHI79:BHM79 BRE79:BRI79 CBA79:CBE79 CKW79:CLA79 CUS79:CUW79 DEO79:DES79 DOK79:DOO79 DYG79:DYK79 EIC79:EIG79 ERY79:ESC79 FBU79:FBY79 FLQ79:FLU79 FVM79:FVQ79 GFI79:GFM79 GPE79:GPI79 GZA79:GZE79 HIW79:HJA79 HSS79:HSW79 ICO79:ICS79 IMK79:IMO79 IWG79:IWK79 JGC79:JGG79 JPY79:JQC79 JZU79:JZY79 KJQ79:KJU79 KTM79:KTQ79 LDI79:LDM79 LNE79:LNI79 LXA79:LXE79 MGW79:MHA79 MQS79:MQW79 NAO79:NAS79 NKK79:NKO79 NUG79:NUK79 OEC79:OEG79 ONY79:OOC79 OXU79:OXY79 PHQ79:PHU79 PRM79:PRQ79 QBI79:QBM79 QLE79:QLI79 QVA79:QVE79 REW79:RFA79 ROS79:ROW79 RYO79:RYS79 SIK79:SIO79 SSG79:SSK79 TCC79:TCG79 TLY79:TMC79 TVU79:TVY79 UFQ79:UFU79 UPM79:UPQ79 UZI79:UZM79 VJE79:VJI79 VTA79:VTE79 WCW79:WDA79 WMS79:WMW79 WWO79:WWS79 AG65615:AK65615 KC65615:KG65615 TY65615:UC65615 ADU65615:ADY65615 ANQ65615:ANU65615 AXM65615:AXQ65615 BHI65615:BHM65615 BRE65615:BRI65615 CBA65615:CBE65615 CKW65615:CLA65615 CUS65615:CUW65615 DEO65615:DES65615 DOK65615:DOO65615 DYG65615:DYK65615 EIC65615:EIG65615 ERY65615:ESC65615 FBU65615:FBY65615 FLQ65615:FLU65615 FVM65615:FVQ65615 GFI65615:GFM65615 GPE65615:GPI65615 GZA65615:GZE65615 HIW65615:HJA65615 HSS65615:HSW65615 ICO65615:ICS65615 IMK65615:IMO65615 IWG65615:IWK65615 JGC65615:JGG65615 JPY65615:JQC65615 JZU65615:JZY65615 KJQ65615:KJU65615 KTM65615:KTQ65615 LDI65615:LDM65615 LNE65615:LNI65615 LXA65615:LXE65615 MGW65615:MHA65615 MQS65615:MQW65615 NAO65615:NAS65615 NKK65615:NKO65615 NUG65615:NUK65615 OEC65615:OEG65615 ONY65615:OOC65615 OXU65615:OXY65615 PHQ65615:PHU65615 PRM65615:PRQ65615 QBI65615:QBM65615 QLE65615:QLI65615 QVA65615:QVE65615 REW65615:RFA65615 ROS65615:ROW65615 RYO65615:RYS65615 SIK65615:SIO65615 SSG65615:SSK65615 TCC65615:TCG65615 TLY65615:TMC65615 TVU65615:TVY65615 UFQ65615:UFU65615 UPM65615:UPQ65615 UZI65615:UZM65615 VJE65615:VJI65615 VTA65615:VTE65615 WCW65615:WDA65615 WMS65615:WMW65615 WWO65615:WWS65615 AG131151:AK131151 KC131151:KG131151 TY131151:UC131151 ADU131151:ADY131151 ANQ131151:ANU131151 AXM131151:AXQ131151 BHI131151:BHM131151 BRE131151:BRI131151 CBA131151:CBE131151 CKW131151:CLA131151 CUS131151:CUW131151 DEO131151:DES131151 DOK131151:DOO131151 DYG131151:DYK131151 EIC131151:EIG131151 ERY131151:ESC131151 FBU131151:FBY131151 FLQ131151:FLU131151 FVM131151:FVQ131151 GFI131151:GFM131151 GPE131151:GPI131151 GZA131151:GZE131151 HIW131151:HJA131151 HSS131151:HSW131151 ICO131151:ICS131151 IMK131151:IMO131151 IWG131151:IWK131151 JGC131151:JGG131151 JPY131151:JQC131151 JZU131151:JZY131151 KJQ131151:KJU131151 KTM131151:KTQ131151 LDI131151:LDM131151 LNE131151:LNI131151 LXA131151:LXE131151 MGW131151:MHA131151 MQS131151:MQW131151 NAO131151:NAS131151 NKK131151:NKO131151 NUG131151:NUK131151 OEC131151:OEG131151 ONY131151:OOC131151 OXU131151:OXY131151 PHQ131151:PHU131151 PRM131151:PRQ131151 QBI131151:QBM131151 QLE131151:QLI131151 QVA131151:QVE131151 REW131151:RFA131151 ROS131151:ROW131151 RYO131151:RYS131151 SIK131151:SIO131151 SSG131151:SSK131151 TCC131151:TCG131151 TLY131151:TMC131151 TVU131151:TVY131151 UFQ131151:UFU131151 UPM131151:UPQ131151 UZI131151:UZM131151 VJE131151:VJI131151 VTA131151:VTE131151 WCW131151:WDA131151 WMS131151:WMW131151 WWO131151:WWS131151 AG196687:AK196687 KC196687:KG196687 TY196687:UC196687 ADU196687:ADY196687 ANQ196687:ANU196687 AXM196687:AXQ196687 BHI196687:BHM196687 BRE196687:BRI196687 CBA196687:CBE196687 CKW196687:CLA196687 CUS196687:CUW196687 DEO196687:DES196687 DOK196687:DOO196687 DYG196687:DYK196687 EIC196687:EIG196687 ERY196687:ESC196687 FBU196687:FBY196687 FLQ196687:FLU196687 FVM196687:FVQ196687 GFI196687:GFM196687 GPE196687:GPI196687 GZA196687:GZE196687 HIW196687:HJA196687 HSS196687:HSW196687 ICO196687:ICS196687 IMK196687:IMO196687 IWG196687:IWK196687 JGC196687:JGG196687 JPY196687:JQC196687 JZU196687:JZY196687 KJQ196687:KJU196687 KTM196687:KTQ196687 LDI196687:LDM196687 LNE196687:LNI196687 LXA196687:LXE196687 MGW196687:MHA196687 MQS196687:MQW196687 NAO196687:NAS196687 NKK196687:NKO196687 NUG196687:NUK196687 OEC196687:OEG196687 ONY196687:OOC196687 OXU196687:OXY196687 PHQ196687:PHU196687 PRM196687:PRQ196687 QBI196687:QBM196687 QLE196687:QLI196687 QVA196687:QVE196687 REW196687:RFA196687 ROS196687:ROW196687 RYO196687:RYS196687 SIK196687:SIO196687 SSG196687:SSK196687 TCC196687:TCG196687 TLY196687:TMC196687 TVU196687:TVY196687 UFQ196687:UFU196687 UPM196687:UPQ196687 UZI196687:UZM196687 VJE196687:VJI196687 VTA196687:VTE196687 WCW196687:WDA196687 WMS196687:WMW196687 WWO196687:WWS196687 AG262223:AK262223 KC262223:KG262223 TY262223:UC262223 ADU262223:ADY262223 ANQ262223:ANU262223 AXM262223:AXQ262223 BHI262223:BHM262223 BRE262223:BRI262223 CBA262223:CBE262223 CKW262223:CLA262223 CUS262223:CUW262223 DEO262223:DES262223 DOK262223:DOO262223 DYG262223:DYK262223 EIC262223:EIG262223 ERY262223:ESC262223 FBU262223:FBY262223 FLQ262223:FLU262223 FVM262223:FVQ262223 GFI262223:GFM262223 GPE262223:GPI262223 GZA262223:GZE262223 HIW262223:HJA262223 HSS262223:HSW262223 ICO262223:ICS262223 IMK262223:IMO262223 IWG262223:IWK262223 JGC262223:JGG262223 JPY262223:JQC262223 JZU262223:JZY262223 KJQ262223:KJU262223 KTM262223:KTQ262223 LDI262223:LDM262223 LNE262223:LNI262223 LXA262223:LXE262223 MGW262223:MHA262223 MQS262223:MQW262223 NAO262223:NAS262223 NKK262223:NKO262223 NUG262223:NUK262223 OEC262223:OEG262223 ONY262223:OOC262223 OXU262223:OXY262223 PHQ262223:PHU262223 PRM262223:PRQ262223 QBI262223:QBM262223 QLE262223:QLI262223 QVA262223:QVE262223 REW262223:RFA262223 ROS262223:ROW262223 RYO262223:RYS262223 SIK262223:SIO262223 SSG262223:SSK262223 TCC262223:TCG262223 TLY262223:TMC262223 TVU262223:TVY262223 UFQ262223:UFU262223 UPM262223:UPQ262223 UZI262223:UZM262223 VJE262223:VJI262223 VTA262223:VTE262223 WCW262223:WDA262223 WMS262223:WMW262223 WWO262223:WWS262223 AG327759:AK327759 KC327759:KG327759 TY327759:UC327759 ADU327759:ADY327759 ANQ327759:ANU327759 AXM327759:AXQ327759 BHI327759:BHM327759 BRE327759:BRI327759 CBA327759:CBE327759 CKW327759:CLA327759 CUS327759:CUW327759 DEO327759:DES327759 DOK327759:DOO327759 DYG327759:DYK327759 EIC327759:EIG327759 ERY327759:ESC327759 FBU327759:FBY327759 FLQ327759:FLU327759 FVM327759:FVQ327759 GFI327759:GFM327759 GPE327759:GPI327759 GZA327759:GZE327759 HIW327759:HJA327759 HSS327759:HSW327759 ICO327759:ICS327759 IMK327759:IMO327759 IWG327759:IWK327759 JGC327759:JGG327759 JPY327759:JQC327759 JZU327759:JZY327759 KJQ327759:KJU327759 KTM327759:KTQ327759 LDI327759:LDM327759 LNE327759:LNI327759 LXA327759:LXE327759 MGW327759:MHA327759 MQS327759:MQW327759 NAO327759:NAS327759 NKK327759:NKO327759 NUG327759:NUK327759 OEC327759:OEG327759 ONY327759:OOC327759 OXU327759:OXY327759 PHQ327759:PHU327759 PRM327759:PRQ327759 QBI327759:QBM327759 QLE327759:QLI327759 QVA327759:QVE327759 REW327759:RFA327759 ROS327759:ROW327759 RYO327759:RYS327759 SIK327759:SIO327759 SSG327759:SSK327759 TCC327759:TCG327759 TLY327759:TMC327759 TVU327759:TVY327759 UFQ327759:UFU327759 UPM327759:UPQ327759 UZI327759:UZM327759 VJE327759:VJI327759 VTA327759:VTE327759 WCW327759:WDA327759 WMS327759:WMW327759 WWO327759:WWS327759 AG393295:AK393295 KC393295:KG393295 TY393295:UC393295 ADU393295:ADY393295 ANQ393295:ANU393295 AXM393295:AXQ393295 BHI393295:BHM393295 BRE393295:BRI393295 CBA393295:CBE393295 CKW393295:CLA393295 CUS393295:CUW393295 DEO393295:DES393295 DOK393295:DOO393295 DYG393295:DYK393295 EIC393295:EIG393295 ERY393295:ESC393295 FBU393295:FBY393295 FLQ393295:FLU393295 FVM393295:FVQ393295 GFI393295:GFM393295 GPE393295:GPI393295 GZA393295:GZE393295 HIW393295:HJA393295 HSS393295:HSW393295 ICO393295:ICS393295 IMK393295:IMO393295 IWG393295:IWK393295 JGC393295:JGG393295 JPY393295:JQC393295 JZU393295:JZY393295 KJQ393295:KJU393295 KTM393295:KTQ393295 LDI393295:LDM393295 LNE393295:LNI393295 LXA393295:LXE393295 MGW393295:MHA393295 MQS393295:MQW393295 NAO393295:NAS393295 NKK393295:NKO393295 NUG393295:NUK393295 OEC393295:OEG393295 ONY393295:OOC393295 OXU393295:OXY393295 PHQ393295:PHU393295 PRM393295:PRQ393295 QBI393295:QBM393295 QLE393295:QLI393295 QVA393295:QVE393295 REW393295:RFA393295 ROS393295:ROW393295 RYO393295:RYS393295 SIK393295:SIO393295 SSG393295:SSK393295 TCC393295:TCG393295 TLY393295:TMC393295 TVU393295:TVY393295 UFQ393295:UFU393295 UPM393295:UPQ393295 UZI393295:UZM393295 VJE393295:VJI393295 VTA393295:VTE393295 WCW393295:WDA393295 WMS393295:WMW393295 WWO393295:WWS393295 AG458831:AK458831 KC458831:KG458831 TY458831:UC458831 ADU458831:ADY458831 ANQ458831:ANU458831 AXM458831:AXQ458831 BHI458831:BHM458831 BRE458831:BRI458831 CBA458831:CBE458831 CKW458831:CLA458831 CUS458831:CUW458831 DEO458831:DES458831 DOK458831:DOO458831 DYG458831:DYK458831 EIC458831:EIG458831 ERY458831:ESC458831 FBU458831:FBY458831 FLQ458831:FLU458831 FVM458831:FVQ458831 GFI458831:GFM458831 GPE458831:GPI458831 GZA458831:GZE458831 HIW458831:HJA458831 HSS458831:HSW458831 ICO458831:ICS458831 IMK458831:IMO458831 IWG458831:IWK458831 JGC458831:JGG458831 JPY458831:JQC458831 JZU458831:JZY458831 KJQ458831:KJU458831 KTM458831:KTQ458831 LDI458831:LDM458831 LNE458831:LNI458831 LXA458831:LXE458831 MGW458831:MHA458831 MQS458831:MQW458831 NAO458831:NAS458831 NKK458831:NKO458831 NUG458831:NUK458831 OEC458831:OEG458831 ONY458831:OOC458831 OXU458831:OXY458831 PHQ458831:PHU458831 PRM458831:PRQ458831 QBI458831:QBM458831 QLE458831:QLI458831 QVA458831:QVE458831 REW458831:RFA458831 ROS458831:ROW458831 RYO458831:RYS458831 SIK458831:SIO458831 SSG458831:SSK458831 TCC458831:TCG458831 TLY458831:TMC458831 TVU458831:TVY458831 UFQ458831:UFU458831 UPM458831:UPQ458831 UZI458831:UZM458831 VJE458831:VJI458831 VTA458831:VTE458831 WCW458831:WDA458831 WMS458831:WMW458831 WWO458831:WWS458831 AG524367:AK524367 KC524367:KG524367 TY524367:UC524367 ADU524367:ADY524367 ANQ524367:ANU524367 AXM524367:AXQ524367 BHI524367:BHM524367 BRE524367:BRI524367 CBA524367:CBE524367 CKW524367:CLA524367 CUS524367:CUW524367 DEO524367:DES524367 DOK524367:DOO524367 DYG524367:DYK524367 EIC524367:EIG524367 ERY524367:ESC524367 FBU524367:FBY524367 FLQ524367:FLU524367 FVM524367:FVQ524367 GFI524367:GFM524367 GPE524367:GPI524367 GZA524367:GZE524367 HIW524367:HJA524367 HSS524367:HSW524367 ICO524367:ICS524367 IMK524367:IMO524367 IWG524367:IWK524367 JGC524367:JGG524367 JPY524367:JQC524367 JZU524367:JZY524367 KJQ524367:KJU524367 KTM524367:KTQ524367 LDI524367:LDM524367 LNE524367:LNI524367 LXA524367:LXE524367 MGW524367:MHA524367 MQS524367:MQW524367 NAO524367:NAS524367 NKK524367:NKO524367 NUG524367:NUK524367 OEC524367:OEG524367 ONY524367:OOC524367 OXU524367:OXY524367 PHQ524367:PHU524367 PRM524367:PRQ524367 QBI524367:QBM524367 QLE524367:QLI524367 QVA524367:QVE524367 REW524367:RFA524367 ROS524367:ROW524367 RYO524367:RYS524367 SIK524367:SIO524367 SSG524367:SSK524367 TCC524367:TCG524367 TLY524367:TMC524367 TVU524367:TVY524367 UFQ524367:UFU524367 UPM524367:UPQ524367 UZI524367:UZM524367 VJE524367:VJI524367 VTA524367:VTE524367 WCW524367:WDA524367 WMS524367:WMW524367 WWO524367:WWS524367 AG589903:AK589903 KC589903:KG589903 TY589903:UC589903 ADU589903:ADY589903 ANQ589903:ANU589903 AXM589903:AXQ589903 BHI589903:BHM589903 BRE589903:BRI589903 CBA589903:CBE589903 CKW589903:CLA589903 CUS589903:CUW589903 DEO589903:DES589903 DOK589903:DOO589903 DYG589903:DYK589903 EIC589903:EIG589903 ERY589903:ESC589903 FBU589903:FBY589903 FLQ589903:FLU589903 FVM589903:FVQ589903 GFI589903:GFM589903 GPE589903:GPI589903 GZA589903:GZE589903 HIW589903:HJA589903 HSS589903:HSW589903 ICO589903:ICS589903 IMK589903:IMO589903 IWG589903:IWK589903 JGC589903:JGG589903 JPY589903:JQC589903 JZU589903:JZY589903 KJQ589903:KJU589903 KTM589903:KTQ589903 LDI589903:LDM589903 LNE589903:LNI589903 LXA589903:LXE589903 MGW589903:MHA589903 MQS589903:MQW589903 NAO589903:NAS589903 NKK589903:NKO589903 NUG589903:NUK589903 OEC589903:OEG589903 ONY589903:OOC589903 OXU589903:OXY589903 PHQ589903:PHU589903 PRM589903:PRQ589903 QBI589903:QBM589903 QLE589903:QLI589903 QVA589903:QVE589903 REW589903:RFA589903 ROS589903:ROW589903 RYO589903:RYS589903 SIK589903:SIO589903 SSG589903:SSK589903 TCC589903:TCG589903 TLY589903:TMC589903 TVU589903:TVY589903 UFQ589903:UFU589903 UPM589903:UPQ589903 UZI589903:UZM589903 VJE589903:VJI589903 VTA589903:VTE589903 WCW589903:WDA589903 WMS589903:WMW589903 WWO589903:WWS589903 AG655439:AK655439 KC655439:KG655439 TY655439:UC655439 ADU655439:ADY655439 ANQ655439:ANU655439 AXM655439:AXQ655439 BHI655439:BHM655439 BRE655439:BRI655439 CBA655439:CBE655439 CKW655439:CLA655439 CUS655439:CUW655439 DEO655439:DES655439 DOK655439:DOO655439 DYG655439:DYK655439 EIC655439:EIG655439 ERY655439:ESC655439 FBU655439:FBY655439 FLQ655439:FLU655439 FVM655439:FVQ655439 GFI655439:GFM655439 GPE655439:GPI655439 GZA655439:GZE655439 HIW655439:HJA655439 HSS655439:HSW655439 ICO655439:ICS655439 IMK655439:IMO655439 IWG655439:IWK655439 JGC655439:JGG655439 JPY655439:JQC655439 JZU655439:JZY655439 KJQ655439:KJU655439 KTM655439:KTQ655439 LDI655439:LDM655439 LNE655439:LNI655439 LXA655439:LXE655439 MGW655439:MHA655439 MQS655439:MQW655439 NAO655439:NAS655439 NKK655439:NKO655439 NUG655439:NUK655439 OEC655439:OEG655439 ONY655439:OOC655439 OXU655439:OXY655439 PHQ655439:PHU655439 PRM655439:PRQ655439 QBI655439:QBM655439 QLE655439:QLI655439 QVA655439:QVE655439 REW655439:RFA655439 ROS655439:ROW655439 RYO655439:RYS655439 SIK655439:SIO655439 SSG655439:SSK655439 TCC655439:TCG655439 TLY655439:TMC655439 TVU655439:TVY655439 UFQ655439:UFU655439 UPM655439:UPQ655439 UZI655439:UZM655439 VJE655439:VJI655439 VTA655439:VTE655439 WCW655439:WDA655439 WMS655439:WMW655439 WWO655439:WWS655439 AG720975:AK720975 KC720975:KG720975 TY720975:UC720975 ADU720975:ADY720975 ANQ720975:ANU720975 AXM720975:AXQ720975 BHI720975:BHM720975 BRE720975:BRI720975 CBA720975:CBE720975 CKW720975:CLA720975 CUS720975:CUW720975 DEO720975:DES720975 DOK720975:DOO720975 DYG720975:DYK720975 EIC720975:EIG720975 ERY720975:ESC720975 FBU720975:FBY720975 FLQ720975:FLU720975 FVM720975:FVQ720975 GFI720975:GFM720975 GPE720975:GPI720975 GZA720975:GZE720975 HIW720975:HJA720975 HSS720975:HSW720975 ICO720975:ICS720975 IMK720975:IMO720975 IWG720975:IWK720975 JGC720975:JGG720975 JPY720975:JQC720975 JZU720975:JZY720975 KJQ720975:KJU720975 KTM720975:KTQ720975 LDI720975:LDM720975 LNE720975:LNI720975 LXA720975:LXE720975 MGW720975:MHA720975 MQS720975:MQW720975 NAO720975:NAS720975 NKK720975:NKO720975 NUG720975:NUK720975 OEC720975:OEG720975 ONY720975:OOC720975 OXU720975:OXY720975 PHQ720975:PHU720975 PRM720975:PRQ720975 QBI720975:QBM720975 QLE720975:QLI720975 QVA720975:QVE720975 REW720975:RFA720975 ROS720975:ROW720975 RYO720975:RYS720975 SIK720975:SIO720975 SSG720975:SSK720975 TCC720975:TCG720975 TLY720975:TMC720975 TVU720975:TVY720975 UFQ720975:UFU720975 UPM720975:UPQ720975 UZI720975:UZM720975 VJE720975:VJI720975 VTA720975:VTE720975 WCW720975:WDA720975 WMS720975:WMW720975 WWO720975:WWS720975 AG786511:AK786511 KC786511:KG786511 TY786511:UC786511 ADU786511:ADY786511 ANQ786511:ANU786511 AXM786511:AXQ786511 BHI786511:BHM786511 BRE786511:BRI786511 CBA786511:CBE786511 CKW786511:CLA786511 CUS786511:CUW786511 DEO786511:DES786511 DOK786511:DOO786511 DYG786511:DYK786511 EIC786511:EIG786511 ERY786511:ESC786511 FBU786511:FBY786511 FLQ786511:FLU786511 FVM786511:FVQ786511 GFI786511:GFM786511 GPE786511:GPI786511 GZA786511:GZE786511 HIW786511:HJA786511 HSS786511:HSW786511 ICO786511:ICS786511 IMK786511:IMO786511 IWG786511:IWK786511 JGC786511:JGG786511 JPY786511:JQC786511 JZU786511:JZY786511 KJQ786511:KJU786511 KTM786511:KTQ786511 LDI786511:LDM786511 LNE786511:LNI786511 LXA786511:LXE786511 MGW786511:MHA786511 MQS786511:MQW786511 NAO786511:NAS786511 NKK786511:NKO786511 NUG786511:NUK786511 OEC786511:OEG786511 ONY786511:OOC786511 OXU786511:OXY786511 PHQ786511:PHU786511 PRM786511:PRQ786511 QBI786511:QBM786511 QLE786511:QLI786511 QVA786511:QVE786511 REW786511:RFA786511 ROS786511:ROW786511 RYO786511:RYS786511 SIK786511:SIO786511 SSG786511:SSK786511 TCC786511:TCG786511 TLY786511:TMC786511 TVU786511:TVY786511 UFQ786511:UFU786511 UPM786511:UPQ786511 UZI786511:UZM786511 VJE786511:VJI786511 VTA786511:VTE786511 WCW786511:WDA786511 WMS786511:WMW786511 WWO786511:WWS786511 AG852047:AK852047 KC852047:KG852047 TY852047:UC852047 ADU852047:ADY852047 ANQ852047:ANU852047 AXM852047:AXQ852047 BHI852047:BHM852047 BRE852047:BRI852047 CBA852047:CBE852047 CKW852047:CLA852047 CUS852047:CUW852047 DEO852047:DES852047 DOK852047:DOO852047 DYG852047:DYK852047 EIC852047:EIG852047 ERY852047:ESC852047 FBU852047:FBY852047 FLQ852047:FLU852047 FVM852047:FVQ852047 GFI852047:GFM852047 GPE852047:GPI852047 GZA852047:GZE852047 HIW852047:HJA852047 HSS852047:HSW852047 ICO852047:ICS852047 IMK852047:IMO852047 IWG852047:IWK852047 JGC852047:JGG852047 JPY852047:JQC852047 JZU852047:JZY852047 KJQ852047:KJU852047 KTM852047:KTQ852047 LDI852047:LDM852047 LNE852047:LNI852047 LXA852047:LXE852047 MGW852047:MHA852047 MQS852047:MQW852047 NAO852047:NAS852047 NKK852047:NKO852047 NUG852047:NUK852047 OEC852047:OEG852047 ONY852047:OOC852047 OXU852047:OXY852047 PHQ852047:PHU852047 PRM852047:PRQ852047 QBI852047:QBM852047 QLE852047:QLI852047 QVA852047:QVE852047 REW852047:RFA852047 ROS852047:ROW852047 RYO852047:RYS852047 SIK852047:SIO852047 SSG852047:SSK852047 TCC852047:TCG852047 TLY852047:TMC852047 TVU852047:TVY852047 UFQ852047:UFU852047 UPM852047:UPQ852047 UZI852047:UZM852047 VJE852047:VJI852047 VTA852047:VTE852047 WCW852047:WDA852047 WMS852047:WMW852047 WWO852047:WWS852047 AG917583:AK917583 KC917583:KG917583 TY917583:UC917583 ADU917583:ADY917583 ANQ917583:ANU917583 AXM917583:AXQ917583 BHI917583:BHM917583 BRE917583:BRI917583 CBA917583:CBE917583 CKW917583:CLA917583 CUS917583:CUW917583 DEO917583:DES917583 DOK917583:DOO917583 DYG917583:DYK917583 EIC917583:EIG917583 ERY917583:ESC917583 FBU917583:FBY917583 FLQ917583:FLU917583 FVM917583:FVQ917583 GFI917583:GFM917583 GPE917583:GPI917583 GZA917583:GZE917583 HIW917583:HJA917583 HSS917583:HSW917583 ICO917583:ICS917583 IMK917583:IMO917583 IWG917583:IWK917583 JGC917583:JGG917583 JPY917583:JQC917583 JZU917583:JZY917583 KJQ917583:KJU917583 KTM917583:KTQ917583 LDI917583:LDM917583 LNE917583:LNI917583 LXA917583:LXE917583 MGW917583:MHA917583 MQS917583:MQW917583 NAO917583:NAS917583 NKK917583:NKO917583 NUG917583:NUK917583 OEC917583:OEG917583 ONY917583:OOC917583 OXU917583:OXY917583 PHQ917583:PHU917583 PRM917583:PRQ917583 QBI917583:QBM917583 QLE917583:QLI917583 QVA917583:QVE917583 REW917583:RFA917583 ROS917583:ROW917583 RYO917583:RYS917583 SIK917583:SIO917583 SSG917583:SSK917583 TCC917583:TCG917583 TLY917583:TMC917583 TVU917583:TVY917583 UFQ917583:UFU917583 UPM917583:UPQ917583 UZI917583:UZM917583 VJE917583:VJI917583 VTA917583:VTE917583 WCW917583:WDA917583 WMS917583:WMW917583 WWO917583:WWS917583 AG983119:AK983119 KC983119:KG983119 TY983119:UC983119 ADU983119:ADY983119 ANQ983119:ANU983119 AXM983119:AXQ983119 BHI983119:BHM983119 BRE983119:BRI983119 CBA983119:CBE983119 CKW983119:CLA983119 CUS983119:CUW983119 DEO983119:DES983119 DOK983119:DOO983119 DYG983119:DYK983119 EIC983119:EIG983119 ERY983119:ESC983119 FBU983119:FBY983119 FLQ983119:FLU983119 FVM983119:FVQ983119 GFI983119:GFM983119 GPE983119:GPI983119 GZA983119:GZE983119 HIW983119:HJA983119 HSS983119:HSW983119 ICO983119:ICS983119 IMK983119:IMO983119 IWG983119:IWK983119 JGC983119:JGG983119 JPY983119:JQC983119 JZU983119:JZY983119 KJQ983119:KJU983119 KTM983119:KTQ983119 LDI983119:LDM983119 LNE983119:LNI983119 LXA983119:LXE983119 MGW983119:MHA983119 MQS983119:MQW983119 NAO983119:NAS983119 NKK983119:NKO983119 NUG983119:NUK983119 OEC983119:OEG983119 ONY983119:OOC983119 OXU983119:OXY983119 PHQ983119:PHU983119 PRM983119:PRQ983119 QBI983119:QBM983119 QLE983119:QLI983119 QVA983119:QVE983119 REW983119:RFA983119 ROS983119:ROW983119 RYO983119:RYS983119 SIK983119:SIO983119 SSG983119:SSK983119 TCC983119:TCG983119 TLY983119:TMC983119 TVU983119:TVY983119 UFQ983119:UFU983119 UPM983119:UPQ983119 UZI983119:UZM983119 VJE983119:VJI983119 VTA983119:VTE983119 WCW983119:WDA983119 WMS983119:WMW983119 WWO983119:WWS983119" xr:uid="{4C10214A-E796-474C-A8ED-1188DD79DB24}">
      <formula1>41640</formula1>
      <formula2>45838</formula2>
    </dataValidation>
  </dataValidations>
  <hyperlinks>
    <hyperlink ref="J4" r:id="rId1" xr:uid="{14CBFEC3-9AB6-4614-9B08-70791BD5597E}"/>
  </hyperlinks>
  <pageMargins left="0.6692913385826772" right="0.23622047244094491" top="0.35433070866141736" bottom="0.74803149606299213" header="0.31496062992125984" footer="0.31496062992125984"/>
  <pageSetup paperSize="9" fitToHeight="0" orientation="portrait" r:id="rId2"/>
  <headerFooter alignWithMargins="0">
    <oddFooter>&amp;LZahlungsantrag&amp;RSeite &amp;P von &amp;N&amp;CVersion 14 / Jan. 2022</oddFooter>
  </headerFooter>
  <rowBreaks count="1" manualBreakCount="1">
    <brk id="67" max="38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26</xdr:col>
                    <xdr:colOff>19050</xdr:colOff>
                    <xdr:row>109</xdr:row>
                    <xdr:rowOff>47625</xdr:rowOff>
                  </from>
                  <to>
                    <xdr:col>28</xdr:col>
                    <xdr:colOff>0</xdr:colOff>
                    <xdr:row>110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26</xdr:col>
                    <xdr:colOff>19050</xdr:colOff>
                    <xdr:row>83</xdr:row>
                    <xdr:rowOff>47625</xdr:rowOff>
                  </from>
                  <to>
                    <xdr:col>28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30</xdr:col>
                    <xdr:colOff>19050</xdr:colOff>
                    <xdr:row>83</xdr:row>
                    <xdr:rowOff>47625</xdr:rowOff>
                  </from>
                  <to>
                    <xdr:col>32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35</xdr:col>
                    <xdr:colOff>9525</xdr:colOff>
                    <xdr:row>83</xdr:row>
                    <xdr:rowOff>47625</xdr:rowOff>
                  </from>
                  <to>
                    <xdr:col>37</xdr:col>
                    <xdr:colOff>47625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26</xdr:col>
                    <xdr:colOff>19050</xdr:colOff>
                    <xdr:row>85</xdr:row>
                    <xdr:rowOff>47625</xdr:rowOff>
                  </from>
                  <to>
                    <xdr:col>28</xdr:col>
                    <xdr:colOff>57150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30</xdr:col>
                    <xdr:colOff>19050</xdr:colOff>
                    <xdr:row>85</xdr:row>
                    <xdr:rowOff>47625</xdr:rowOff>
                  </from>
                  <to>
                    <xdr:col>32</xdr:col>
                    <xdr:colOff>57150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35</xdr:col>
                    <xdr:colOff>9525</xdr:colOff>
                    <xdr:row>85</xdr:row>
                    <xdr:rowOff>47625</xdr:rowOff>
                  </from>
                  <to>
                    <xdr:col>37</xdr:col>
                    <xdr:colOff>47625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26</xdr:col>
                    <xdr:colOff>19050</xdr:colOff>
                    <xdr:row>87</xdr:row>
                    <xdr:rowOff>38100</xdr:rowOff>
                  </from>
                  <to>
                    <xdr:col>28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30</xdr:col>
                    <xdr:colOff>19050</xdr:colOff>
                    <xdr:row>87</xdr:row>
                    <xdr:rowOff>38100</xdr:rowOff>
                  </from>
                  <to>
                    <xdr:col>32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35</xdr:col>
                    <xdr:colOff>9525</xdr:colOff>
                    <xdr:row>87</xdr:row>
                    <xdr:rowOff>38100</xdr:rowOff>
                  </from>
                  <to>
                    <xdr:col>37</xdr:col>
                    <xdr:colOff>47625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28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30</xdr:col>
                    <xdr:colOff>19050</xdr:colOff>
                    <xdr:row>89</xdr:row>
                    <xdr:rowOff>38100</xdr:rowOff>
                  </from>
                  <to>
                    <xdr:col>32</xdr:col>
                    <xdr:colOff>57150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35</xdr:col>
                    <xdr:colOff>9525</xdr:colOff>
                    <xdr:row>89</xdr:row>
                    <xdr:rowOff>38100</xdr:rowOff>
                  </from>
                  <to>
                    <xdr:col>37</xdr:col>
                    <xdr:colOff>47625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26</xdr:col>
                    <xdr:colOff>19050</xdr:colOff>
                    <xdr:row>91</xdr:row>
                    <xdr:rowOff>28575</xdr:rowOff>
                  </from>
                  <to>
                    <xdr:col>28</xdr:col>
                    <xdr:colOff>57150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30</xdr:col>
                    <xdr:colOff>19050</xdr:colOff>
                    <xdr:row>91</xdr:row>
                    <xdr:rowOff>28575</xdr:rowOff>
                  </from>
                  <to>
                    <xdr:col>32</xdr:col>
                    <xdr:colOff>57150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35</xdr:col>
                    <xdr:colOff>9525</xdr:colOff>
                    <xdr:row>91</xdr:row>
                    <xdr:rowOff>28575</xdr:rowOff>
                  </from>
                  <to>
                    <xdr:col>37</xdr:col>
                    <xdr:colOff>47625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26</xdr:col>
                    <xdr:colOff>19050</xdr:colOff>
                    <xdr:row>93</xdr:row>
                    <xdr:rowOff>38100</xdr:rowOff>
                  </from>
                  <to>
                    <xdr:col>28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30</xdr:col>
                    <xdr:colOff>19050</xdr:colOff>
                    <xdr:row>93</xdr:row>
                    <xdr:rowOff>38100</xdr:rowOff>
                  </from>
                  <to>
                    <xdr:col>32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35</xdr:col>
                    <xdr:colOff>9525</xdr:colOff>
                    <xdr:row>93</xdr:row>
                    <xdr:rowOff>38100</xdr:rowOff>
                  </from>
                  <to>
                    <xdr:col>37</xdr:col>
                    <xdr:colOff>47625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26</xdr:col>
                    <xdr:colOff>19050</xdr:colOff>
                    <xdr:row>95</xdr:row>
                    <xdr:rowOff>28575</xdr:rowOff>
                  </from>
                  <to>
                    <xdr:col>28</xdr:col>
                    <xdr:colOff>57150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30</xdr:col>
                    <xdr:colOff>19050</xdr:colOff>
                    <xdr:row>95</xdr:row>
                    <xdr:rowOff>28575</xdr:rowOff>
                  </from>
                  <to>
                    <xdr:col>32</xdr:col>
                    <xdr:colOff>57150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35</xdr:col>
                    <xdr:colOff>9525</xdr:colOff>
                    <xdr:row>95</xdr:row>
                    <xdr:rowOff>28575</xdr:rowOff>
                  </from>
                  <to>
                    <xdr:col>37</xdr:col>
                    <xdr:colOff>47625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26</xdr:col>
                    <xdr:colOff>19050</xdr:colOff>
                    <xdr:row>101</xdr:row>
                    <xdr:rowOff>47625</xdr:rowOff>
                  </from>
                  <to>
                    <xdr:col>28</xdr:col>
                    <xdr:colOff>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30</xdr:col>
                    <xdr:colOff>19050</xdr:colOff>
                    <xdr:row>101</xdr:row>
                    <xdr:rowOff>47625</xdr:rowOff>
                  </from>
                  <to>
                    <xdr:col>32</xdr:col>
                    <xdr:colOff>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35</xdr:col>
                    <xdr:colOff>9525</xdr:colOff>
                    <xdr:row>101</xdr:row>
                    <xdr:rowOff>47625</xdr:rowOff>
                  </from>
                  <to>
                    <xdr:col>36</xdr:col>
                    <xdr:colOff>152400</xdr:colOff>
                    <xdr:row>103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26</xdr:col>
                    <xdr:colOff>19050</xdr:colOff>
                    <xdr:row>103</xdr:row>
                    <xdr:rowOff>38100</xdr:rowOff>
                  </from>
                  <to>
                    <xdr:col>28</xdr:col>
                    <xdr:colOff>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30</xdr:col>
                    <xdr:colOff>19050</xdr:colOff>
                    <xdr:row>103</xdr:row>
                    <xdr:rowOff>38100</xdr:rowOff>
                  </from>
                  <to>
                    <xdr:col>32</xdr:col>
                    <xdr:colOff>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35</xdr:col>
                    <xdr:colOff>9525</xdr:colOff>
                    <xdr:row>103</xdr:row>
                    <xdr:rowOff>38100</xdr:rowOff>
                  </from>
                  <to>
                    <xdr:col>36</xdr:col>
                    <xdr:colOff>152400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26</xdr:col>
                    <xdr:colOff>19050</xdr:colOff>
                    <xdr:row>105</xdr:row>
                    <xdr:rowOff>38100</xdr:rowOff>
                  </from>
                  <to>
                    <xdr:col>28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30</xdr:col>
                    <xdr:colOff>19050</xdr:colOff>
                    <xdr:row>105</xdr:row>
                    <xdr:rowOff>38100</xdr:rowOff>
                  </from>
                  <to>
                    <xdr:col>32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35</xdr:col>
                    <xdr:colOff>9525</xdr:colOff>
                    <xdr:row>105</xdr:row>
                    <xdr:rowOff>38100</xdr:rowOff>
                  </from>
                  <to>
                    <xdr:col>36</xdr:col>
                    <xdr:colOff>152400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26</xdr:col>
                    <xdr:colOff>19050</xdr:colOff>
                    <xdr:row>107</xdr:row>
                    <xdr:rowOff>38100</xdr:rowOff>
                  </from>
                  <to>
                    <xdr:col>28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30</xdr:col>
                    <xdr:colOff>19050</xdr:colOff>
                    <xdr:row>107</xdr:row>
                    <xdr:rowOff>38100</xdr:rowOff>
                  </from>
                  <to>
                    <xdr:col>32</xdr:col>
                    <xdr:colOff>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35</xdr:col>
                    <xdr:colOff>9525</xdr:colOff>
                    <xdr:row>107</xdr:row>
                    <xdr:rowOff>38100</xdr:rowOff>
                  </from>
                  <to>
                    <xdr:col>36</xdr:col>
                    <xdr:colOff>152400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26</xdr:col>
                    <xdr:colOff>19050</xdr:colOff>
                    <xdr:row>81</xdr:row>
                    <xdr:rowOff>38100</xdr:rowOff>
                  </from>
                  <to>
                    <xdr:col>28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30</xdr:col>
                    <xdr:colOff>19050</xdr:colOff>
                    <xdr:row>81</xdr:row>
                    <xdr:rowOff>38100</xdr:rowOff>
                  </from>
                  <to>
                    <xdr:col>32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35</xdr:col>
                    <xdr:colOff>9525</xdr:colOff>
                    <xdr:row>81</xdr:row>
                    <xdr:rowOff>38100</xdr:rowOff>
                  </from>
                  <to>
                    <xdr:col>37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26</xdr:col>
                    <xdr:colOff>19050</xdr:colOff>
                    <xdr:row>99</xdr:row>
                    <xdr:rowOff>47625</xdr:rowOff>
                  </from>
                  <to>
                    <xdr:col>28</xdr:col>
                    <xdr:colOff>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30</xdr:col>
                    <xdr:colOff>19050</xdr:colOff>
                    <xdr:row>99</xdr:row>
                    <xdr:rowOff>47625</xdr:rowOff>
                  </from>
                  <to>
                    <xdr:col>32</xdr:col>
                    <xdr:colOff>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35</xdr:col>
                    <xdr:colOff>9525</xdr:colOff>
                    <xdr:row>99</xdr:row>
                    <xdr:rowOff>47625</xdr:rowOff>
                  </from>
                  <to>
                    <xdr:col>36</xdr:col>
                    <xdr:colOff>152400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RadioButton_TaxDeductEnable">
              <controlPr defaultSize="0" autoFill="0" autoLine="0" autoPict="0">
                <anchor moveWithCells="1">
                  <from>
                    <xdr:col>31</xdr:col>
                    <xdr:colOff>152400</xdr:colOff>
                    <xdr:row>28</xdr:row>
                    <xdr:rowOff>9525</xdr:rowOff>
                  </from>
                  <to>
                    <xdr:col>34</xdr:col>
                    <xdr:colOff>38100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RadioButton_TaxDeductDisable">
              <controlPr defaultSize="0" autoFill="0" autoLine="0" autoPict="0">
                <anchor moveWithCells="1">
                  <from>
                    <xdr:col>34</xdr:col>
                    <xdr:colOff>152400</xdr:colOff>
                    <xdr:row>28</xdr:row>
                    <xdr:rowOff>9525</xdr:rowOff>
                  </from>
                  <to>
                    <xdr:col>38</xdr:col>
                    <xdr:colOff>47625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Group_TaxDeduct">
              <controlPr defaultSize="0" autoFill="0" autoPict="0">
                <anchor moveWithCells="1">
                  <from>
                    <xdr:col>31</xdr:col>
                    <xdr:colOff>9525</xdr:colOff>
                    <xdr:row>28</xdr:row>
                    <xdr:rowOff>0</xdr:rowOff>
                  </from>
                  <to>
                    <xdr:col>38</xdr:col>
                    <xdr:colOff>114300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RadioButton_Individual">
              <controlPr defaultSize="0" autoFill="0" autoLine="0" autoPict="0">
                <anchor moveWithCells="1">
                  <from>
                    <xdr:col>0</xdr:col>
                    <xdr:colOff>0</xdr:colOff>
                    <xdr:row>30</xdr:row>
                    <xdr:rowOff>0</xdr:rowOff>
                  </from>
                  <to>
                    <xdr:col>33</xdr:col>
                    <xdr:colOff>57150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RadioButton_Couple">
              <controlPr defaultSize="0" autoFill="0" autoLine="0" autoPict="0">
                <anchor moveWithCells="1">
                  <from>
                    <xdr:col>0</xdr:col>
                    <xdr:colOff>0</xdr:colOff>
                    <xdr:row>32</xdr:row>
                    <xdr:rowOff>47625</xdr:rowOff>
                  </from>
                  <to>
                    <xdr:col>33</xdr:col>
                    <xdr:colOff>57150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RadioButton_LegalEntity">
              <controlPr defaultSize="0" autoFill="0" autoLine="0" autoPict="0">
                <anchor moveWithCells="1">
                  <from>
                    <xdr:col>0</xdr:col>
                    <xdr:colOff>0</xdr:colOff>
                    <xdr:row>38</xdr:row>
                    <xdr:rowOff>0</xdr:rowOff>
                  </from>
                  <to>
                    <xdr:col>33</xdr:col>
                    <xdr:colOff>57150</xdr:colOff>
                    <xdr:row>38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1" name="RadioButton_PersonGroup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33</xdr:col>
                    <xdr:colOff>57150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2" name="Group_ClientName">
              <controlPr defaultSize="0" autoFill="0" autoPict="0" altText="Förderwerber_x000a_">
                <anchor moveWithCells="1">
                  <from>
                    <xdr:col>0</xdr:col>
                    <xdr:colOff>9525</xdr:colOff>
                    <xdr:row>29</xdr:row>
                    <xdr:rowOff>28575</xdr:rowOff>
                  </from>
                  <to>
                    <xdr:col>38</xdr:col>
                    <xdr:colOff>123825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RadioButton_PartialPaymAppl">
              <controlPr defaultSize="0" autoFill="0" autoLine="0" autoPict="0">
                <anchor moveWithCells="1">
                  <from>
                    <xdr:col>0</xdr:col>
                    <xdr:colOff>66675</xdr:colOff>
                    <xdr:row>14</xdr:row>
                    <xdr:rowOff>38100</xdr:rowOff>
                  </from>
                  <to>
                    <xdr:col>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RadioButton_FinalPaymAppl">
              <controlPr defaultSize="0" autoFill="0" autoLine="0" autoPict="0">
                <anchor moveWithCells="1">
                  <from>
                    <xdr:col>13</xdr:col>
                    <xdr:colOff>85725</xdr:colOff>
                    <xdr:row>14</xdr:row>
                    <xdr:rowOff>38100</xdr:rowOff>
                  </from>
                  <to>
                    <xdr:col>20</xdr:col>
                    <xdr:colOff>114300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Group_PartialFinalPayment">
              <controlPr defaultSize="0" autoFill="0" autoPict="0">
                <anchor moveWithCells="1">
                  <from>
                    <xdr:col>0</xdr:col>
                    <xdr:colOff>38100</xdr:colOff>
                    <xdr:row>14</xdr:row>
                    <xdr:rowOff>9525</xdr:rowOff>
                  </from>
                  <to>
                    <xdr:col>22</xdr:col>
                    <xdr:colOff>123825</xdr:colOff>
                    <xdr:row>16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349F8-53A3-4DC9-8B34-64E1E890F352}">
  <sheetPr codeName="TFördergeber"/>
  <dimension ref="A1:B87"/>
  <sheetViews>
    <sheetView showGridLines="0" workbookViewId="0">
      <selection activeCell="B51" sqref="B51"/>
    </sheetView>
  </sheetViews>
  <sheetFormatPr baseColWidth="10" defaultRowHeight="12.75" x14ac:dyDescent="0.2"/>
  <cols>
    <col min="1" max="1" width="134.140625" customWidth="1"/>
    <col min="2" max="2" width="23" customWidth="1"/>
    <col min="257" max="257" width="134.140625" customWidth="1"/>
    <col min="258" max="258" width="23" customWidth="1"/>
    <col min="513" max="513" width="134.140625" customWidth="1"/>
    <col min="514" max="514" width="23" customWidth="1"/>
    <col min="769" max="769" width="134.140625" customWidth="1"/>
    <col min="770" max="770" width="23" customWidth="1"/>
    <col min="1025" max="1025" width="134.140625" customWidth="1"/>
    <col min="1026" max="1026" width="23" customWidth="1"/>
    <col min="1281" max="1281" width="134.140625" customWidth="1"/>
    <col min="1282" max="1282" width="23" customWidth="1"/>
    <col min="1537" max="1537" width="134.140625" customWidth="1"/>
    <col min="1538" max="1538" width="23" customWidth="1"/>
    <col min="1793" max="1793" width="134.140625" customWidth="1"/>
    <col min="1794" max="1794" width="23" customWidth="1"/>
    <col min="2049" max="2049" width="134.140625" customWidth="1"/>
    <col min="2050" max="2050" width="23" customWidth="1"/>
    <col min="2305" max="2305" width="134.140625" customWidth="1"/>
    <col min="2306" max="2306" width="23" customWidth="1"/>
    <col min="2561" max="2561" width="134.140625" customWidth="1"/>
    <col min="2562" max="2562" width="23" customWidth="1"/>
    <col min="2817" max="2817" width="134.140625" customWidth="1"/>
    <col min="2818" max="2818" width="23" customWidth="1"/>
    <col min="3073" max="3073" width="134.140625" customWidth="1"/>
    <col min="3074" max="3074" width="23" customWidth="1"/>
    <col min="3329" max="3329" width="134.140625" customWidth="1"/>
    <col min="3330" max="3330" width="23" customWidth="1"/>
    <col min="3585" max="3585" width="134.140625" customWidth="1"/>
    <col min="3586" max="3586" width="23" customWidth="1"/>
    <col min="3841" max="3841" width="134.140625" customWidth="1"/>
    <col min="3842" max="3842" width="23" customWidth="1"/>
    <col min="4097" max="4097" width="134.140625" customWidth="1"/>
    <col min="4098" max="4098" width="23" customWidth="1"/>
    <col min="4353" max="4353" width="134.140625" customWidth="1"/>
    <col min="4354" max="4354" width="23" customWidth="1"/>
    <col min="4609" max="4609" width="134.140625" customWidth="1"/>
    <col min="4610" max="4610" width="23" customWidth="1"/>
    <col min="4865" max="4865" width="134.140625" customWidth="1"/>
    <col min="4866" max="4866" width="23" customWidth="1"/>
    <col min="5121" max="5121" width="134.140625" customWidth="1"/>
    <col min="5122" max="5122" width="23" customWidth="1"/>
    <col min="5377" max="5377" width="134.140625" customWidth="1"/>
    <col min="5378" max="5378" width="23" customWidth="1"/>
    <col min="5633" max="5633" width="134.140625" customWidth="1"/>
    <col min="5634" max="5634" width="23" customWidth="1"/>
    <col min="5889" max="5889" width="134.140625" customWidth="1"/>
    <col min="5890" max="5890" width="23" customWidth="1"/>
    <col min="6145" max="6145" width="134.140625" customWidth="1"/>
    <col min="6146" max="6146" width="23" customWidth="1"/>
    <col min="6401" max="6401" width="134.140625" customWidth="1"/>
    <col min="6402" max="6402" width="23" customWidth="1"/>
    <col min="6657" max="6657" width="134.140625" customWidth="1"/>
    <col min="6658" max="6658" width="23" customWidth="1"/>
    <col min="6913" max="6913" width="134.140625" customWidth="1"/>
    <col min="6914" max="6914" width="23" customWidth="1"/>
    <col min="7169" max="7169" width="134.140625" customWidth="1"/>
    <col min="7170" max="7170" width="23" customWidth="1"/>
    <col min="7425" max="7425" width="134.140625" customWidth="1"/>
    <col min="7426" max="7426" width="23" customWidth="1"/>
    <col min="7681" max="7681" width="134.140625" customWidth="1"/>
    <col min="7682" max="7682" width="23" customWidth="1"/>
    <col min="7937" max="7937" width="134.140625" customWidth="1"/>
    <col min="7938" max="7938" width="23" customWidth="1"/>
    <col min="8193" max="8193" width="134.140625" customWidth="1"/>
    <col min="8194" max="8194" width="23" customWidth="1"/>
    <col min="8449" max="8449" width="134.140625" customWidth="1"/>
    <col min="8450" max="8450" width="23" customWidth="1"/>
    <col min="8705" max="8705" width="134.140625" customWidth="1"/>
    <col min="8706" max="8706" width="23" customWidth="1"/>
    <col min="8961" max="8961" width="134.140625" customWidth="1"/>
    <col min="8962" max="8962" width="23" customWidth="1"/>
    <col min="9217" max="9217" width="134.140625" customWidth="1"/>
    <col min="9218" max="9218" width="23" customWidth="1"/>
    <col min="9473" max="9473" width="134.140625" customWidth="1"/>
    <col min="9474" max="9474" width="23" customWidth="1"/>
    <col min="9729" max="9729" width="134.140625" customWidth="1"/>
    <col min="9730" max="9730" width="23" customWidth="1"/>
    <col min="9985" max="9985" width="134.140625" customWidth="1"/>
    <col min="9986" max="9986" width="23" customWidth="1"/>
    <col min="10241" max="10241" width="134.140625" customWidth="1"/>
    <col min="10242" max="10242" width="23" customWidth="1"/>
    <col min="10497" max="10497" width="134.140625" customWidth="1"/>
    <col min="10498" max="10498" width="23" customWidth="1"/>
    <col min="10753" max="10753" width="134.140625" customWidth="1"/>
    <col min="10754" max="10754" width="23" customWidth="1"/>
    <col min="11009" max="11009" width="134.140625" customWidth="1"/>
    <col min="11010" max="11010" width="23" customWidth="1"/>
    <col min="11265" max="11265" width="134.140625" customWidth="1"/>
    <col min="11266" max="11266" width="23" customWidth="1"/>
    <col min="11521" max="11521" width="134.140625" customWidth="1"/>
    <col min="11522" max="11522" width="23" customWidth="1"/>
    <col min="11777" max="11777" width="134.140625" customWidth="1"/>
    <col min="11778" max="11778" width="23" customWidth="1"/>
    <col min="12033" max="12033" width="134.140625" customWidth="1"/>
    <col min="12034" max="12034" width="23" customWidth="1"/>
    <col min="12289" max="12289" width="134.140625" customWidth="1"/>
    <col min="12290" max="12290" width="23" customWidth="1"/>
    <col min="12545" max="12545" width="134.140625" customWidth="1"/>
    <col min="12546" max="12546" width="23" customWidth="1"/>
    <col min="12801" max="12801" width="134.140625" customWidth="1"/>
    <col min="12802" max="12802" width="23" customWidth="1"/>
    <col min="13057" max="13057" width="134.140625" customWidth="1"/>
    <col min="13058" max="13058" width="23" customWidth="1"/>
    <col min="13313" max="13313" width="134.140625" customWidth="1"/>
    <col min="13314" max="13314" width="23" customWidth="1"/>
    <col min="13569" max="13569" width="134.140625" customWidth="1"/>
    <col min="13570" max="13570" width="23" customWidth="1"/>
    <col min="13825" max="13825" width="134.140625" customWidth="1"/>
    <col min="13826" max="13826" width="23" customWidth="1"/>
    <col min="14081" max="14081" width="134.140625" customWidth="1"/>
    <col min="14082" max="14082" width="23" customWidth="1"/>
    <col min="14337" max="14337" width="134.140625" customWidth="1"/>
    <col min="14338" max="14338" width="23" customWidth="1"/>
    <col min="14593" max="14593" width="134.140625" customWidth="1"/>
    <col min="14594" max="14594" width="23" customWidth="1"/>
    <col min="14849" max="14849" width="134.140625" customWidth="1"/>
    <col min="14850" max="14850" width="23" customWidth="1"/>
    <col min="15105" max="15105" width="134.140625" customWidth="1"/>
    <col min="15106" max="15106" width="23" customWidth="1"/>
    <col min="15361" max="15361" width="134.140625" customWidth="1"/>
    <col min="15362" max="15362" width="23" customWidth="1"/>
    <col min="15617" max="15617" width="134.140625" customWidth="1"/>
    <col min="15618" max="15618" width="23" customWidth="1"/>
    <col min="15873" max="15873" width="134.140625" customWidth="1"/>
    <col min="15874" max="15874" width="23" customWidth="1"/>
    <col min="16129" max="16129" width="134.140625" customWidth="1"/>
    <col min="16130" max="16130" width="23" customWidth="1"/>
  </cols>
  <sheetData>
    <row r="1" spans="1:2" ht="12.75" customHeight="1" x14ac:dyDescent="0.2">
      <c r="A1" s="94" t="s">
        <v>175</v>
      </c>
      <c r="B1" s="95" t="s">
        <v>176</v>
      </c>
    </row>
    <row r="2" spans="1:2" ht="12.75" customHeight="1" x14ac:dyDescent="0.2">
      <c r="A2" t="s">
        <v>91</v>
      </c>
      <c r="B2" t="s">
        <v>91</v>
      </c>
    </row>
    <row r="3" spans="1:2" ht="12.75" customHeight="1" x14ac:dyDescent="0.2">
      <c r="A3" t="s">
        <v>143</v>
      </c>
      <c r="B3" t="s">
        <v>3</v>
      </c>
    </row>
    <row r="4" spans="1:2" ht="12.75" customHeight="1" x14ac:dyDescent="0.2">
      <c r="A4" t="s">
        <v>144</v>
      </c>
      <c r="B4" t="s">
        <v>3</v>
      </c>
    </row>
    <row r="5" spans="1:2" ht="12.75" customHeight="1" x14ac:dyDescent="0.2">
      <c r="A5" t="s">
        <v>145</v>
      </c>
      <c r="B5" t="s">
        <v>3</v>
      </c>
    </row>
    <row r="6" spans="1:2" ht="12.75" customHeight="1" x14ac:dyDescent="0.2">
      <c r="A6" t="s">
        <v>146</v>
      </c>
      <c r="B6" t="s">
        <v>3</v>
      </c>
    </row>
    <row r="7" spans="1:2" ht="12.75" customHeight="1" x14ac:dyDescent="0.2">
      <c r="A7" t="s">
        <v>147</v>
      </c>
      <c r="B7" t="s">
        <v>177</v>
      </c>
    </row>
    <row r="8" spans="1:2" ht="12.75" customHeight="1" x14ac:dyDescent="0.2">
      <c r="A8" t="s">
        <v>148</v>
      </c>
      <c r="B8" t="s">
        <v>178</v>
      </c>
    </row>
    <row r="9" spans="1:2" ht="12.75" customHeight="1" x14ac:dyDescent="0.2">
      <c r="A9" t="s">
        <v>149</v>
      </c>
      <c r="B9" t="s">
        <v>3</v>
      </c>
    </row>
    <row r="10" spans="1:2" ht="12.75" customHeight="1" x14ac:dyDescent="0.2">
      <c r="A10" t="s">
        <v>150</v>
      </c>
      <c r="B10" t="s">
        <v>177</v>
      </c>
    </row>
    <row r="11" spans="1:2" ht="12.75" customHeight="1" x14ac:dyDescent="0.2">
      <c r="A11" t="s">
        <v>151</v>
      </c>
      <c r="B11" t="s">
        <v>177</v>
      </c>
    </row>
    <row r="12" spans="1:2" ht="12.75" customHeight="1" x14ac:dyDescent="0.2">
      <c r="A12" t="s">
        <v>152</v>
      </c>
      <c r="B12" t="s">
        <v>178</v>
      </c>
    </row>
    <row r="13" spans="1:2" ht="12.75" customHeight="1" x14ac:dyDescent="0.2">
      <c r="A13" t="s">
        <v>153</v>
      </c>
      <c r="B13" t="s">
        <v>179</v>
      </c>
    </row>
    <row r="14" spans="1:2" ht="12.75" customHeight="1" x14ac:dyDescent="0.2">
      <c r="A14" t="s">
        <v>154</v>
      </c>
      <c r="B14" t="s">
        <v>3</v>
      </c>
    </row>
    <row r="15" spans="1:2" ht="12.75" customHeight="1" x14ac:dyDescent="0.2">
      <c r="A15" t="s">
        <v>155</v>
      </c>
      <c r="B15" t="s">
        <v>3</v>
      </c>
    </row>
    <row r="16" spans="1:2" ht="12.75" customHeight="1" x14ac:dyDescent="0.2">
      <c r="A16" t="s">
        <v>156</v>
      </c>
      <c r="B16" t="s">
        <v>177</v>
      </c>
    </row>
    <row r="17" spans="1:2" ht="12.75" customHeight="1" x14ac:dyDescent="0.2">
      <c r="A17" t="s">
        <v>157</v>
      </c>
      <c r="B17" t="s">
        <v>178</v>
      </c>
    </row>
    <row r="18" spans="1:2" ht="12.75" customHeight="1" x14ac:dyDescent="0.2">
      <c r="A18" t="s">
        <v>158</v>
      </c>
      <c r="B18" t="s">
        <v>177</v>
      </c>
    </row>
    <row r="19" spans="1:2" ht="12.75" customHeight="1" x14ac:dyDescent="0.2">
      <c r="A19" t="s">
        <v>159</v>
      </c>
      <c r="B19" t="s">
        <v>180</v>
      </c>
    </row>
    <row r="20" spans="1:2" ht="12.75" customHeight="1" x14ac:dyDescent="0.2">
      <c r="A20" t="s">
        <v>160</v>
      </c>
      <c r="B20" t="s">
        <v>3</v>
      </c>
    </row>
    <row r="21" spans="1:2" ht="12.75" customHeight="1" x14ac:dyDescent="0.2">
      <c r="A21" t="s">
        <v>161</v>
      </c>
      <c r="B21" t="s">
        <v>3</v>
      </c>
    </row>
    <row r="22" spans="1:2" ht="12.75" customHeight="1" x14ac:dyDescent="0.2">
      <c r="A22" t="s">
        <v>162</v>
      </c>
      <c r="B22" t="s">
        <v>3</v>
      </c>
    </row>
    <row r="23" spans="1:2" ht="12.75" customHeight="1" x14ac:dyDescent="0.2">
      <c r="A23" t="s">
        <v>163</v>
      </c>
      <c r="B23" t="s">
        <v>3</v>
      </c>
    </row>
    <row r="24" spans="1:2" ht="12.75" customHeight="1" x14ac:dyDescent="0.2">
      <c r="A24" t="s">
        <v>164</v>
      </c>
      <c r="B24" t="s">
        <v>3</v>
      </c>
    </row>
    <row r="25" spans="1:2" ht="12.75" customHeight="1" x14ac:dyDescent="0.2">
      <c r="A25" t="s">
        <v>166</v>
      </c>
      <c r="B25" t="s">
        <v>181</v>
      </c>
    </row>
    <row r="26" spans="1:2" ht="12.75" customHeight="1" x14ac:dyDescent="0.2">
      <c r="A26" t="s">
        <v>165</v>
      </c>
      <c r="B26" t="s">
        <v>182</v>
      </c>
    </row>
    <row r="27" spans="1:2" ht="12.75" customHeight="1" x14ac:dyDescent="0.2">
      <c r="A27" t="s">
        <v>168</v>
      </c>
      <c r="B27" t="s">
        <v>181</v>
      </c>
    </row>
    <row r="28" spans="1:2" ht="12.75" customHeight="1" x14ac:dyDescent="0.2">
      <c r="A28" t="s">
        <v>167</v>
      </c>
      <c r="B28" t="s">
        <v>182</v>
      </c>
    </row>
    <row r="29" spans="1:2" ht="12.75" customHeight="1" x14ac:dyDescent="0.2">
      <c r="A29" t="s">
        <v>170</v>
      </c>
      <c r="B29" t="s">
        <v>181</v>
      </c>
    </row>
    <row r="30" spans="1:2" ht="12.75" customHeight="1" x14ac:dyDescent="0.2">
      <c r="A30" t="s">
        <v>169</v>
      </c>
      <c r="B30" t="s">
        <v>182</v>
      </c>
    </row>
    <row r="31" spans="1:2" ht="12.75" customHeight="1" x14ac:dyDescent="0.2">
      <c r="A31" t="s">
        <v>172</v>
      </c>
      <c r="B31" t="s">
        <v>181</v>
      </c>
    </row>
    <row r="32" spans="1:2" ht="12.75" customHeight="1" x14ac:dyDescent="0.2">
      <c r="A32" t="s">
        <v>171</v>
      </c>
      <c r="B32" t="s">
        <v>182</v>
      </c>
    </row>
    <row r="33" spans="1:2" ht="12.75" customHeight="1" x14ac:dyDescent="0.2">
      <c r="A33" t="s">
        <v>92</v>
      </c>
      <c r="B33" t="s">
        <v>3</v>
      </c>
    </row>
    <row r="34" spans="1:2" ht="12.75" customHeight="1" x14ac:dyDescent="0.2">
      <c r="A34" t="s">
        <v>93</v>
      </c>
      <c r="B34" t="s">
        <v>3</v>
      </c>
    </row>
    <row r="35" spans="1:2" ht="12.75" customHeight="1" x14ac:dyDescent="0.2">
      <c r="A35" t="s">
        <v>94</v>
      </c>
      <c r="B35" t="s">
        <v>178</v>
      </c>
    </row>
    <row r="36" spans="1:2" ht="12.75" customHeight="1" x14ac:dyDescent="0.2">
      <c r="A36" t="s">
        <v>95</v>
      </c>
      <c r="B36" t="s">
        <v>3</v>
      </c>
    </row>
    <row r="37" spans="1:2" ht="12.75" customHeight="1" x14ac:dyDescent="0.2">
      <c r="A37" t="s">
        <v>173</v>
      </c>
      <c r="B37" t="s">
        <v>3</v>
      </c>
    </row>
    <row r="38" spans="1:2" ht="12.75" customHeight="1" x14ac:dyDescent="0.2">
      <c r="A38" t="s">
        <v>174</v>
      </c>
      <c r="B38" t="s">
        <v>3</v>
      </c>
    </row>
    <row r="39" spans="1:2" ht="12.75" customHeight="1" x14ac:dyDescent="0.2">
      <c r="A39" t="s">
        <v>96</v>
      </c>
      <c r="B39" t="s">
        <v>3</v>
      </c>
    </row>
    <row r="40" spans="1:2" ht="12.75" customHeight="1" x14ac:dyDescent="0.2">
      <c r="A40" t="s">
        <v>97</v>
      </c>
      <c r="B40" t="s">
        <v>3</v>
      </c>
    </row>
    <row r="41" spans="1:2" ht="12.75" customHeight="1" x14ac:dyDescent="0.2">
      <c r="A41" t="s">
        <v>98</v>
      </c>
      <c r="B41" t="s">
        <v>3</v>
      </c>
    </row>
    <row r="42" spans="1:2" ht="12.75" customHeight="1" x14ac:dyDescent="0.2">
      <c r="A42" t="s">
        <v>99</v>
      </c>
      <c r="B42" t="s">
        <v>3</v>
      </c>
    </row>
    <row r="43" spans="1:2" ht="12.75" customHeight="1" x14ac:dyDescent="0.2">
      <c r="A43" t="s">
        <v>100</v>
      </c>
      <c r="B43" t="s">
        <v>3</v>
      </c>
    </row>
    <row r="44" spans="1:2" ht="12.75" customHeight="1" x14ac:dyDescent="0.2">
      <c r="A44" t="s">
        <v>101</v>
      </c>
      <c r="B44" t="s">
        <v>3</v>
      </c>
    </row>
    <row r="45" spans="1:2" ht="12.75" customHeight="1" x14ac:dyDescent="0.2">
      <c r="A45" t="s">
        <v>102</v>
      </c>
      <c r="B45" t="s">
        <v>3</v>
      </c>
    </row>
    <row r="46" spans="1:2" ht="12.75" customHeight="1" x14ac:dyDescent="0.2">
      <c r="A46" t="s">
        <v>103</v>
      </c>
      <c r="B46" t="s">
        <v>3</v>
      </c>
    </row>
    <row r="47" spans="1:2" ht="12.75" customHeight="1" x14ac:dyDescent="0.2">
      <c r="A47" t="s">
        <v>104</v>
      </c>
      <c r="B47" t="s">
        <v>3</v>
      </c>
    </row>
    <row r="48" spans="1:2" ht="12.75" customHeight="1" x14ac:dyDescent="0.2">
      <c r="A48" t="s">
        <v>105</v>
      </c>
      <c r="B48" t="s">
        <v>3</v>
      </c>
    </row>
    <row r="49" spans="1:2" ht="12.75" customHeight="1" x14ac:dyDescent="0.2">
      <c r="A49" t="s">
        <v>106</v>
      </c>
      <c r="B49" t="s">
        <v>3</v>
      </c>
    </row>
    <row r="50" spans="1:2" ht="12.75" customHeight="1" x14ac:dyDescent="0.2">
      <c r="A50" t="s">
        <v>107</v>
      </c>
      <c r="B50" t="s">
        <v>3</v>
      </c>
    </row>
    <row r="51" spans="1:2" ht="12.75" customHeight="1" x14ac:dyDescent="0.2">
      <c r="A51" t="s">
        <v>108</v>
      </c>
      <c r="B51" t="s">
        <v>180</v>
      </c>
    </row>
    <row r="52" spans="1:2" ht="12.75" customHeight="1" x14ac:dyDescent="0.2">
      <c r="A52" t="s">
        <v>109</v>
      </c>
      <c r="B52" t="s">
        <v>179</v>
      </c>
    </row>
    <row r="53" spans="1:2" ht="12.75" customHeight="1" x14ac:dyDescent="0.2">
      <c r="A53" t="s">
        <v>110</v>
      </c>
      <c r="B53" t="s">
        <v>178</v>
      </c>
    </row>
    <row r="54" spans="1:2" ht="12.75" customHeight="1" x14ac:dyDescent="0.2">
      <c r="A54" t="s">
        <v>111</v>
      </c>
      <c r="B54" t="s">
        <v>177</v>
      </c>
    </row>
    <row r="55" spans="1:2" ht="12.75" customHeight="1" x14ac:dyDescent="0.2">
      <c r="A55" t="s">
        <v>112</v>
      </c>
      <c r="B55" t="s">
        <v>178</v>
      </c>
    </row>
    <row r="56" spans="1:2" ht="12.75" customHeight="1" x14ac:dyDescent="0.2">
      <c r="A56" t="s">
        <v>113</v>
      </c>
      <c r="B56" t="s">
        <v>180</v>
      </c>
    </row>
    <row r="57" spans="1:2" ht="12.75" customHeight="1" x14ac:dyDescent="0.2">
      <c r="A57" t="s">
        <v>114</v>
      </c>
      <c r="B57" t="s">
        <v>178</v>
      </c>
    </row>
    <row r="58" spans="1:2" ht="12.75" customHeight="1" x14ac:dyDescent="0.2">
      <c r="A58" t="s">
        <v>115</v>
      </c>
      <c r="B58" t="s">
        <v>180</v>
      </c>
    </row>
    <row r="59" spans="1:2" ht="12.75" customHeight="1" x14ac:dyDescent="0.2">
      <c r="A59" t="s">
        <v>116</v>
      </c>
      <c r="B59" t="s">
        <v>178</v>
      </c>
    </row>
    <row r="60" spans="1:2" ht="12.75" customHeight="1" x14ac:dyDescent="0.2">
      <c r="A60" t="s">
        <v>117</v>
      </c>
      <c r="B60" t="s">
        <v>3</v>
      </c>
    </row>
    <row r="61" spans="1:2" ht="12.75" customHeight="1" x14ac:dyDescent="0.2">
      <c r="A61" t="s">
        <v>118</v>
      </c>
      <c r="B61" t="s">
        <v>180</v>
      </c>
    </row>
    <row r="62" spans="1:2" ht="12.75" customHeight="1" x14ac:dyDescent="0.2">
      <c r="A62" t="s">
        <v>119</v>
      </c>
      <c r="B62" t="s">
        <v>180</v>
      </c>
    </row>
    <row r="63" spans="1:2" ht="12.75" customHeight="1" x14ac:dyDescent="0.2">
      <c r="A63" t="s">
        <v>120</v>
      </c>
      <c r="B63" t="s">
        <v>177</v>
      </c>
    </row>
    <row r="64" spans="1:2" ht="12.75" customHeight="1" x14ac:dyDescent="0.2">
      <c r="A64" t="s">
        <v>121</v>
      </c>
      <c r="B64" t="s">
        <v>178</v>
      </c>
    </row>
    <row r="65" spans="1:2" ht="12.75" customHeight="1" x14ac:dyDescent="0.2">
      <c r="A65" t="s">
        <v>122</v>
      </c>
      <c r="B65" t="s">
        <v>178</v>
      </c>
    </row>
    <row r="66" spans="1:2" ht="12.75" customHeight="1" x14ac:dyDescent="0.2">
      <c r="A66" t="s">
        <v>123</v>
      </c>
      <c r="B66" t="s">
        <v>180</v>
      </c>
    </row>
    <row r="67" spans="1:2" ht="12.75" customHeight="1" x14ac:dyDescent="0.2">
      <c r="A67" t="s">
        <v>124</v>
      </c>
      <c r="B67" t="s">
        <v>177</v>
      </c>
    </row>
    <row r="68" spans="1:2" ht="12.75" customHeight="1" x14ac:dyDescent="0.2">
      <c r="A68" t="s">
        <v>125</v>
      </c>
      <c r="B68" t="s">
        <v>178</v>
      </c>
    </row>
    <row r="69" spans="1:2" ht="12.75" customHeight="1" x14ac:dyDescent="0.2">
      <c r="A69" t="s">
        <v>126</v>
      </c>
      <c r="B69" t="s">
        <v>178</v>
      </c>
    </row>
    <row r="70" spans="1:2" ht="12.75" customHeight="1" x14ac:dyDescent="0.2">
      <c r="A70" t="s">
        <v>127</v>
      </c>
      <c r="B70" t="s">
        <v>177</v>
      </c>
    </row>
    <row r="71" spans="1:2" ht="12.75" customHeight="1" x14ac:dyDescent="0.2">
      <c r="A71" t="s">
        <v>128</v>
      </c>
      <c r="B71" t="s">
        <v>178</v>
      </c>
    </row>
    <row r="72" spans="1:2" ht="12.75" customHeight="1" x14ac:dyDescent="0.2">
      <c r="A72" t="s">
        <v>129</v>
      </c>
      <c r="B72" t="s">
        <v>180</v>
      </c>
    </row>
    <row r="73" spans="1:2" ht="12.75" customHeight="1" x14ac:dyDescent="0.2">
      <c r="A73" t="s">
        <v>130</v>
      </c>
      <c r="B73" t="s">
        <v>177</v>
      </c>
    </row>
    <row r="74" spans="1:2" ht="12.75" customHeight="1" x14ac:dyDescent="0.2">
      <c r="A74" t="s">
        <v>131</v>
      </c>
      <c r="B74" t="s">
        <v>178</v>
      </c>
    </row>
    <row r="75" spans="1:2" ht="12.75" customHeight="1" x14ac:dyDescent="0.2">
      <c r="A75" t="s">
        <v>132</v>
      </c>
      <c r="B75" t="s">
        <v>178</v>
      </c>
    </row>
    <row r="76" spans="1:2" ht="12.75" customHeight="1" x14ac:dyDescent="0.2">
      <c r="A76" t="s">
        <v>133</v>
      </c>
      <c r="B76" t="s">
        <v>3</v>
      </c>
    </row>
    <row r="77" spans="1:2" ht="12.75" customHeight="1" x14ac:dyDescent="0.2">
      <c r="A77" t="s">
        <v>134</v>
      </c>
      <c r="B77" t="s">
        <v>3</v>
      </c>
    </row>
    <row r="78" spans="1:2" ht="12.75" customHeight="1" x14ac:dyDescent="0.2">
      <c r="A78" t="s">
        <v>135</v>
      </c>
      <c r="B78" t="s">
        <v>177</v>
      </c>
    </row>
    <row r="79" spans="1:2" ht="12.75" customHeight="1" x14ac:dyDescent="0.2">
      <c r="A79" t="s">
        <v>136</v>
      </c>
      <c r="B79" t="s">
        <v>3</v>
      </c>
    </row>
    <row r="80" spans="1:2" ht="12.75" customHeight="1" x14ac:dyDescent="0.2">
      <c r="A80" t="s">
        <v>137</v>
      </c>
      <c r="B80" t="s">
        <v>3</v>
      </c>
    </row>
    <row r="81" spans="1:2" ht="12.75" customHeight="1" x14ac:dyDescent="0.2">
      <c r="A81" t="s">
        <v>138</v>
      </c>
      <c r="B81" t="s">
        <v>3</v>
      </c>
    </row>
    <row r="82" spans="1:2" ht="12.75" customHeight="1" x14ac:dyDescent="0.2">
      <c r="A82" t="s">
        <v>139</v>
      </c>
      <c r="B82" t="s">
        <v>3</v>
      </c>
    </row>
    <row r="83" spans="1:2" ht="12.75" customHeight="1" x14ac:dyDescent="0.2">
      <c r="A83" t="s">
        <v>140</v>
      </c>
      <c r="B83" t="s">
        <v>3</v>
      </c>
    </row>
    <row r="84" spans="1:2" ht="12.75" customHeight="1" x14ac:dyDescent="0.2">
      <c r="A84" t="s">
        <v>141</v>
      </c>
      <c r="B84" t="s">
        <v>3</v>
      </c>
    </row>
    <row r="85" spans="1:2" ht="12.75" customHeight="1" x14ac:dyDescent="0.2">
      <c r="A85" t="s">
        <v>142</v>
      </c>
      <c r="B85" t="s">
        <v>3</v>
      </c>
    </row>
    <row r="86" spans="1:2" ht="12.75" customHeight="1" x14ac:dyDescent="0.2">
      <c r="A86" t="s">
        <v>89</v>
      </c>
      <c r="B86" t="s">
        <v>3</v>
      </c>
    </row>
    <row r="87" spans="1:2" ht="12.75" customHeight="1" x14ac:dyDescent="0.2">
      <c r="A87" t="s">
        <v>90</v>
      </c>
      <c r="B87" t="s">
        <v>3</v>
      </c>
    </row>
  </sheetData>
  <sheetProtection algorithmName="SHA-512" hashValue="+KP/h0G7F9F3tBsf9iMLBlDU5PZGz3t3bbTbmA3JU9BpZJQbvTy6Gd7IWLAyvlBRwHhlsDZWNKF/5dE83Io60g==" saltValue="w6RhQVDmllYTBMxK8UiMBw==" spinCount="100000" sheet="1" objects="1" scenario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D19B3-9CC4-4D09-945D-66DF5780CE80}">
  <sheetPr codeName="TAuswahl1">
    <pageSetUpPr autoPageBreaks="0" fitToPage="1"/>
  </sheetPr>
  <dimension ref="A1:E39"/>
  <sheetViews>
    <sheetView showGridLines="0" zoomScaleNormal="100" workbookViewId="0">
      <selection activeCell="C3" sqref="C3:D3"/>
    </sheetView>
  </sheetViews>
  <sheetFormatPr baseColWidth="10" defaultRowHeight="12.75" x14ac:dyDescent="0.2"/>
  <cols>
    <col min="2" max="4" width="31.42578125" customWidth="1"/>
    <col min="258" max="260" width="31.42578125" customWidth="1"/>
    <col min="514" max="516" width="31.42578125" customWidth="1"/>
    <col min="770" max="772" width="31.42578125" customWidth="1"/>
    <col min="1026" max="1028" width="31.42578125" customWidth="1"/>
    <col min="1282" max="1284" width="31.42578125" customWidth="1"/>
    <col min="1538" max="1540" width="31.42578125" customWidth="1"/>
    <col min="1794" max="1796" width="31.42578125" customWidth="1"/>
    <col min="2050" max="2052" width="31.42578125" customWidth="1"/>
    <col min="2306" max="2308" width="31.42578125" customWidth="1"/>
    <col min="2562" max="2564" width="31.42578125" customWidth="1"/>
    <col min="2818" max="2820" width="31.42578125" customWidth="1"/>
    <col min="3074" max="3076" width="31.42578125" customWidth="1"/>
    <col min="3330" max="3332" width="31.42578125" customWidth="1"/>
    <col min="3586" max="3588" width="31.42578125" customWidth="1"/>
    <col min="3842" max="3844" width="31.42578125" customWidth="1"/>
    <col min="4098" max="4100" width="31.42578125" customWidth="1"/>
    <col min="4354" max="4356" width="31.42578125" customWidth="1"/>
    <col min="4610" max="4612" width="31.42578125" customWidth="1"/>
    <col min="4866" max="4868" width="31.42578125" customWidth="1"/>
    <col min="5122" max="5124" width="31.42578125" customWidth="1"/>
    <col min="5378" max="5380" width="31.42578125" customWidth="1"/>
    <col min="5634" max="5636" width="31.42578125" customWidth="1"/>
    <col min="5890" max="5892" width="31.42578125" customWidth="1"/>
    <col min="6146" max="6148" width="31.42578125" customWidth="1"/>
    <col min="6402" max="6404" width="31.42578125" customWidth="1"/>
    <col min="6658" max="6660" width="31.42578125" customWidth="1"/>
    <col min="6914" max="6916" width="31.42578125" customWidth="1"/>
    <col min="7170" max="7172" width="31.42578125" customWidth="1"/>
    <col min="7426" max="7428" width="31.42578125" customWidth="1"/>
    <col min="7682" max="7684" width="31.42578125" customWidth="1"/>
    <col min="7938" max="7940" width="31.42578125" customWidth="1"/>
    <col min="8194" max="8196" width="31.42578125" customWidth="1"/>
    <col min="8450" max="8452" width="31.42578125" customWidth="1"/>
    <col min="8706" max="8708" width="31.42578125" customWidth="1"/>
    <col min="8962" max="8964" width="31.42578125" customWidth="1"/>
    <col min="9218" max="9220" width="31.42578125" customWidth="1"/>
    <col min="9474" max="9476" width="31.42578125" customWidth="1"/>
    <col min="9730" max="9732" width="31.42578125" customWidth="1"/>
    <col min="9986" max="9988" width="31.42578125" customWidth="1"/>
    <col min="10242" max="10244" width="31.42578125" customWidth="1"/>
    <col min="10498" max="10500" width="31.42578125" customWidth="1"/>
    <col min="10754" max="10756" width="31.42578125" customWidth="1"/>
    <col min="11010" max="11012" width="31.42578125" customWidth="1"/>
    <col min="11266" max="11268" width="31.42578125" customWidth="1"/>
    <col min="11522" max="11524" width="31.42578125" customWidth="1"/>
    <col min="11778" max="11780" width="31.42578125" customWidth="1"/>
    <col min="12034" max="12036" width="31.42578125" customWidth="1"/>
    <col min="12290" max="12292" width="31.42578125" customWidth="1"/>
    <col min="12546" max="12548" width="31.42578125" customWidth="1"/>
    <col min="12802" max="12804" width="31.42578125" customWidth="1"/>
    <col min="13058" max="13060" width="31.42578125" customWidth="1"/>
    <col min="13314" max="13316" width="31.42578125" customWidth="1"/>
    <col min="13570" max="13572" width="31.42578125" customWidth="1"/>
    <col min="13826" max="13828" width="31.42578125" customWidth="1"/>
    <col min="14082" max="14084" width="31.42578125" customWidth="1"/>
    <col min="14338" max="14340" width="31.42578125" customWidth="1"/>
    <col min="14594" max="14596" width="31.42578125" customWidth="1"/>
    <col min="14850" max="14852" width="31.42578125" customWidth="1"/>
    <col min="15106" max="15108" width="31.42578125" customWidth="1"/>
    <col min="15362" max="15364" width="31.42578125" customWidth="1"/>
    <col min="15618" max="15620" width="31.42578125" customWidth="1"/>
    <col min="15874" max="15876" width="31.42578125" customWidth="1"/>
    <col min="16130" max="16132" width="31.42578125" customWidth="1"/>
  </cols>
  <sheetData>
    <row r="1" spans="1:5" ht="21.75" customHeight="1" x14ac:dyDescent="0.35">
      <c r="A1" s="497" t="s">
        <v>183</v>
      </c>
      <c r="B1" s="497"/>
      <c r="C1" s="497"/>
      <c r="D1" s="497"/>
      <c r="E1" s="497"/>
    </row>
    <row r="2" spans="1:5" ht="14.25" customHeight="1" x14ac:dyDescent="0.25">
      <c r="A2" s="96"/>
      <c r="B2" s="96"/>
      <c r="C2" s="96"/>
      <c r="D2" s="96"/>
      <c r="E2" s="97" t="s">
        <v>87</v>
      </c>
    </row>
    <row r="3" spans="1:5" ht="16.5" customHeight="1" x14ac:dyDescent="0.2">
      <c r="B3" s="98" t="s">
        <v>184</v>
      </c>
      <c r="C3" s="498" t="str">
        <f>TRIM('Zahlungsantrag LEW14-20'!PaymAppl_ApplicantID)</f>
        <v/>
      </c>
      <c r="D3" s="499"/>
    </row>
    <row r="4" spans="1:5" ht="6.75" customHeight="1" x14ac:dyDescent="0.2">
      <c r="B4" s="99"/>
    </row>
    <row r="5" spans="1:5" ht="16.5" customHeight="1" x14ac:dyDescent="0.2">
      <c r="B5" s="100" t="s">
        <v>185</v>
      </c>
      <c r="C5" s="498" t="str">
        <f>TRIM('Zahlungsantrag LEW14-20'!PaymAppl_ApplicantName)</f>
        <v/>
      </c>
      <c r="D5" s="499"/>
    </row>
    <row r="6" spans="1:5" ht="6.75" customHeight="1" x14ac:dyDescent="0.2"/>
    <row r="7" spans="1:5" ht="16.5" customHeight="1" x14ac:dyDescent="0.2">
      <c r="B7" s="100" t="s">
        <v>186</v>
      </c>
      <c r="C7" s="498" t="str">
        <f>TRIM('Zahlungsantrag LEW14-20'!PaymAppl_ApplicationID) &amp; 'Zahlungsantrag LEW14-20'!PaymAppl_PartialPaymTitle</f>
        <v xml:space="preserve"> / EndZ</v>
      </c>
      <c r="D7" s="499"/>
    </row>
    <row r="8" spans="1:5" ht="6.75" customHeight="1" x14ac:dyDescent="0.2"/>
    <row r="9" spans="1:5" ht="16.5" customHeight="1" x14ac:dyDescent="0.2">
      <c r="B9" s="100" t="s">
        <v>187</v>
      </c>
      <c r="C9" s="500" t="str">
        <f>TRIM('Zahlungsantrag LEW14-20'!PaymAppl_TaxDeduct)</f>
        <v>Ja</v>
      </c>
      <c r="D9" s="501"/>
    </row>
    <row r="10" spans="1:5" ht="16.5" hidden="1" customHeight="1" x14ac:dyDescent="0.2">
      <c r="B10" s="101"/>
      <c r="C10" s="102" t="str">
        <f>IF(D10=1,"Ja","Nein")</f>
        <v>Nein</v>
      </c>
      <c r="D10" s="103">
        <v>2</v>
      </c>
    </row>
    <row r="11" spans="1:5" ht="6.75" customHeight="1" x14ac:dyDescent="0.2"/>
    <row r="12" spans="1:5" ht="16.5" customHeight="1" x14ac:dyDescent="0.2">
      <c r="B12" s="104" t="s">
        <v>188</v>
      </c>
      <c r="C12" s="105" t="s">
        <v>189</v>
      </c>
      <c r="D12" s="105" t="s">
        <v>190</v>
      </c>
    </row>
    <row r="13" spans="1:5" ht="16.5" customHeight="1" x14ac:dyDescent="0.2">
      <c r="B13" s="106" t="s">
        <v>191</v>
      </c>
      <c r="C13" s="117" t="str">
        <f>IF(TRIM('Zahlungsantrag LEW14-20'!PaymAppl_SupportPeriodStart)="","",'Zahlungsantrag LEW14-20'!PaymAppl_SupportPeriodStart)</f>
        <v/>
      </c>
      <c r="D13" s="117" t="str">
        <f>IF(TRIM('Zahlungsantrag LEW14-20'!PaymAppl_SupportPeriodEnd)="","",'Zahlungsantrag LEW14-20'!PaymAppl_SupportPeriodEnd)</f>
        <v/>
      </c>
    </row>
    <row r="14" spans="1:5" ht="12.75" customHeight="1" x14ac:dyDescent="0.2"/>
    <row r="15" spans="1:5" ht="12.75" customHeight="1" x14ac:dyDescent="0.2"/>
    <row r="16" spans="1:5" ht="12.75" customHeight="1" x14ac:dyDescent="0.2"/>
    <row r="17" spans="2:4" ht="12.75" customHeight="1" x14ac:dyDescent="0.2"/>
    <row r="18" spans="2:4" ht="12.75" customHeight="1" x14ac:dyDescent="0.2"/>
    <row r="19" spans="2:4" ht="12.75" customHeight="1" x14ac:dyDescent="0.2"/>
    <row r="20" spans="2:4" ht="12.75" customHeight="1" x14ac:dyDescent="0.2"/>
    <row r="21" spans="2:4" ht="12.75" customHeight="1" x14ac:dyDescent="0.2"/>
    <row r="22" spans="2:4" ht="12.75" customHeight="1" x14ac:dyDescent="0.2"/>
    <row r="23" spans="2:4" ht="12.75" customHeight="1" x14ac:dyDescent="0.2"/>
    <row r="24" spans="2:4" ht="12.75" customHeight="1" x14ac:dyDescent="0.2"/>
    <row r="25" spans="2:4" ht="12.75" customHeight="1" x14ac:dyDescent="0.2"/>
    <row r="26" spans="2:4" ht="12.75" customHeight="1" x14ac:dyDescent="0.2"/>
    <row r="27" spans="2:4" ht="12.75" customHeight="1" x14ac:dyDescent="0.2"/>
    <row r="28" spans="2:4" ht="12.75" customHeight="1" x14ac:dyDescent="0.2"/>
    <row r="29" spans="2:4" ht="13.5" customHeight="1" x14ac:dyDescent="0.2"/>
    <row r="30" spans="2:4" ht="12.75" hidden="1" customHeight="1" x14ac:dyDescent="0.2">
      <c r="B30" s="107"/>
      <c r="C30" s="108"/>
      <c r="D30" s="109"/>
    </row>
    <row r="31" spans="2:4" ht="12.75" hidden="1" customHeight="1" x14ac:dyDescent="0.2">
      <c r="B31" s="494" t="s">
        <v>192</v>
      </c>
      <c r="C31" s="495"/>
      <c r="D31" s="496"/>
    </row>
    <row r="32" spans="2:4" ht="12.75" hidden="1" customHeight="1" x14ac:dyDescent="0.2">
      <c r="B32" s="110"/>
      <c r="C32" s="111"/>
      <c r="D32" s="112"/>
    </row>
    <row r="33" spans="2:4" ht="12.75" hidden="1" customHeight="1" x14ac:dyDescent="0.2">
      <c r="B33" s="110"/>
      <c r="C33" s="111"/>
      <c r="D33" s="112"/>
    </row>
    <row r="34" spans="2:4" ht="12.75" hidden="1" customHeight="1" x14ac:dyDescent="0.2">
      <c r="B34" s="110"/>
      <c r="C34" s="111"/>
      <c r="D34" s="112"/>
    </row>
    <row r="35" spans="2:4" ht="12.75" hidden="1" customHeight="1" x14ac:dyDescent="0.2">
      <c r="B35" s="110"/>
      <c r="C35" s="111"/>
      <c r="D35" s="112"/>
    </row>
    <row r="36" spans="2:4" ht="12.75" hidden="1" customHeight="1" x14ac:dyDescent="0.2">
      <c r="B36" s="110"/>
      <c r="C36" s="111"/>
      <c r="D36" s="112"/>
    </row>
    <row r="37" spans="2:4" ht="12.75" hidden="1" customHeight="1" x14ac:dyDescent="0.2">
      <c r="B37" s="110"/>
      <c r="C37" s="111"/>
      <c r="D37" s="113" t="s">
        <v>193</v>
      </c>
    </row>
    <row r="38" spans="2:4" ht="13.5" hidden="1" customHeight="1" thickBot="1" x14ac:dyDescent="0.25">
      <c r="B38" s="114"/>
      <c r="C38" s="115"/>
      <c r="D38" s="116"/>
    </row>
    <row r="39" spans="2:4" hidden="1" x14ac:dyDescent="0.2"/>
  </sheetData>
  <sheetProtection algorithmName="SHA-512" hashValue="3TaxA7rYKVdTheh4E3IZ3WjPK69PaHtDSJoNtFQUOSsTNPWqDaZ4N+KUIw7glff5k/X/ZbbuZaXjFPjrEMgb6Q==" saltValue="yHZj6EIVzbahT+LZKY5BXg==" spinCount="100000" sheet="1" objects="1" scenarios="1"/>
  <mergeCells count="6">
    <mergeCell ref="B31:D31"/>
    <mergeCell ref="A1:E1"/>
    <mergeCell ref="C3:D3"/>
    <mergeCell ref="C5:D5"/>
    <mergeCell ref="C7:D7"/>
    <mergeCell ref="C9:D9"/>
  </mergeCells>
  <conditionalFormatting sqref="C13">
    <cfRule type="cellIs" dxfId="186" priority="1" stopIfTrue="1" operator="greaterThan">
      <formula>$D$13</formula>
    </cfRule>
  </conditionalFormatting>
  <conditionalFormatting sqref="D13">
    <cfRule type="cellIs" dxfId="185" priority="2" stopIfTrue="1" operator="lessThan">
      <formula>$C$13</formula>
    </cfRule>
  </conditionalFormatting>
  <dataValidations count="1">
    <dataValidation type="date" allowBlank="1" showInputMessage="1" showErrorMessage="1" errorTitle="Fehler" error="Das Datum muss zwischen 1.1.2014 und 30.06.2025 liegen" sqref="C13:D13 IY13:IZ13 SU13:SV13 ACQ13:ACR13 AMM13:AMN13 AWI13:AWJ13 BGE13:BGF13 BQA13:BQB13 BZW13:BZX13 CJS13:CJT13 CTO13:CTP13 DDK13:DDL13 DNG13:DNH13 DXC13:DXD13 EGY13:EGZ13 EQU13:EQV13 FAQ13:FAR13 FKM13:FKN13 FUI13:FUJ13 GEE13:GEF13 GOA13:GOB13 GXW13:GXX13 HHS13:HHT13 HRO13:HRP13 IBK13:IBL13 ILG13:ILH13 IVC13:IVD13 JEY13:JEZ13 JOU13:JOV13 JYQ13:JYR13 KIM13:KIN13 KSI13:KSJ13 LCE13:LCF13 LMA13:LMB13 LVW13:LVX13 MFS13:MFT13 MPO13:MPP13 MZK13:MZL13 NJG13:NJH13 NTC13:NTD13 OCY13:OCZ13 OMU13:OMV13 OWQ13:OWR13 PGM13:PGN13 PQI13:PQJ13 QAE13:QAF13 QKA13:QKB13 QTW13:QTX13 RDS13:RDT13 RNO13:RNP13 RXK13:RXL13 SHG13:SHH13 SRC13:SRD13 TAY13:TAZ13 TKU13:TKV13 TUQ13:TUR13 UEM13:UEN13 UOI13:UOJ13 UYE13:UYF13 VIA13:VIB13 VRW13:VRX13 WBS13:WBT13 WLO13:WLP13 WVK13:WVL13 C65549:D65549 IY65549:IZ65549 SU65549:SV65549 ACQ65549:ACR65549 AMM65549:AMN65549 AWI65549:AWJ65549 BGE65549:BGF65549 BQA65549:BQB65549 BZW65549:BZX65549 CJS65549:CJT65549 CTO65549:CTP65549 DDK65549:DDL65549 DNG65549:DNH65549 DXC65549:DXD65549 EGY65549:EGZ65549 EQU65549:EQV65549 FAQ65549:FAR65549 FKM65549:FKN65549 FUI65549:FUJ65549 GEE65549:GEF65549 GOA65549:GOB65549 GXW65549:GXX65549 HHS65549:HHT65549 HRO65549:HRP65549 IBK65549:IBL65549 ILG65549:ILH65549 IVC65549:IVD65549 JEY65549:JEZ65549 JOU65549:JOV65549 JYQ65549:JYR65549 KIM65549:KIN65549 KSI65549:KSJ65549 LCE65549:LCF65549 LMA65549:LMB65549 LVW65549:LVX65549 MFS65549:MFT65549 MPO65549:MPP65549 MZK65549:MZL65549 NJG65549:NJH65549 NTC65549:NTD65549 OCY65549:OCZ65549 OMU65549:OMV65549 OWQ65549:OWR65549 PGM65549:PGN65549 PQI65549:PQJ65549 QAE65549:QAF65549 QKA65549:QKB65549 QTW65549:QTX65549 RDS65549:RDT65549 RNO65549:RNP65549 RXK65549:RXL65549 SHG65549:SHH65549 SRC65549:SRD65549 TAY65549:TAZ65549 TKU65549:TKV65549 TUQ65549:TUR65549 UEM65549:UEN65549 UOI65549:UOJ65549 UYE65549:UYF65549 VIA65549:VIB65549 VRW65549:VRX65549 WBS65549:WBT65549 WLO65549:WLP65549 WVK65549:WVL65549 C131085:D131085 IY131085:IZ131085 SU131085:SV131085 ACQ131085:ACR131085 AMM131085:AMN131085 AWI131085:AWJ131085 BGE131085:BGF131085 BQA131085:BQB131085 BZW131085:BZX131085 CJS131085:CJT131085 CTO131085:CTP131085 DDK131085:DDL131085 DNG131085:DNH131085 DXC131085:DXD131085 EGY131085:EGZ131085 EQU131085:EQV131085 FAQ131085:FAR131085 FKM131085:FKN131085 FUI131085:FUJ131085 GEE131085:GEF131085 GOA131085:GOB131085 GXW131085:GXX131085 HHS131085:HHT131085 HRO131085:HRP131085 IBK131085:IBL131085 ILG131085:ILH131085 IVC131085:IVD131085 JEY131085:JEZ131085 JOU131085:JOV131085 JYQ131085:JYR131085 KIM131085:KIN131085 KSI131085:KSJ131085 LCE131085:LCF131085 LMA131085:LMB131085 LVW131085:LVX131085 MFS131085:MFT131085 MPO131085:MPP131085 MZK131085:MZL131085 NJG131085:NJH131085 NTC131085:NTD131085 OCY131085:OCZ131085 OMU131085:OMV131085 OWQ131085:OWR131085 PGM131085:PGN131085 PQI131085:PQJ131085 QAE131085:QAF131085 QKA131085:QKB131085 QTW131085:QTX131085 RDS131085:RDT131085 RNO131085:RNP131085 RXK131085:RXL131085 SHG131085:SHH131085 SRC131085:SRD131085 TAY131085:TAZ131085 TKU131085:TKV131085 TUQ131085:TUR131085 UEM131085:UEN131085 UOI131085:UOJ131085 UYE131085:UYF131085 VIA131085:VIB131085 VRW131085:VRX131085 WBS131085:WBT131085 WLO131085:WLP131085 WVK131085:WVL131085 C196621:D196621 IY196621:IZ196621 SU196621:SV196621 ACQ196621:ACR196621 AMM196621:AMN196621 AWI196621:AWJ196621 BGE196621:BGF196621 BQA196621:BQB196621 BZW196621:BZX196621 CJS196621:CJT196621 CTO196621:CTP196621 DDK196621:DDL196621 DNG196621:DNH196621 DXC196621:DXD196621 EGY196621:EGZ196621 EQU196621:EQV196621 FAQ196621:FAR196621 FKM196621:FKN196621 FUI196621:FUJ196621 GEE196621:GEF196621 GOA196621:GOB196621 GXW196621:GXX196621 HHS196621:HHT196621 HRO196621:HRP196621 IBK196621:IBL196621 ILG196621:ILH196621 IVC196621:IVD196621 JEY196621:JEZ196621 JOU196621:JOV196621 JYQ196621:JYR196621 KIM196621:KIN196621 KSI196621:KSJ196621 LCE196621:LCF196621 LMA196621:LMB196621 LVW196621:LVX196621 MFS196621:MFT196621 MPO196621:MPP196621 MZK196621:MZL196621 NJG196621:NJH196621 NTC196621:NTD196621 OCY196621:OCZ196621 OMU196621:OMV196621 OWQ196621:OWR196621 PGM196621:PGN196621 PQI196621:PQJ196621 QAE196621:QAF196621 QKA196621:QKB196621 QTW196621:QTX196621 RDS196621:RDT196621 RNO196621:RNP196621 RXK196621:RXL196621 SHG196621:SHH196621 SRC196621:SRD196621 TAY196621:TAZ196621 TKU196621:TKV196621 TUQ196621:TUR196621 UEM196621:UEN196621 UOI196621:UOJ196621 UYE196621:UYF196621 VIA196621:VIB196621 VRW196621:VRX196621 WBS196621:WBT196621 WLO196621:WLP196621 WVK196621:WVL196621 C262157:D262157 IY262157:IZ262157 SU262157:SV262157 ACQ262157:ACR262157 AMM262157:AMN262157 AWI262157:AWJ262157 BGE262157:BGF262157 BQA262157:BQB262157 BZW262157:BZX262157 CJS262157:CJT262157 CTO262157:CTP262157 DDK262157:DDL262157 DNG262157:DNH262157 DXC262157:DXD262157 EGY262157:EGZ262157 EQU262157:EQV262157 FAQ262157:FAR262157 FKM262157:FKN262157 FUI262157:FUJ262157 GEE262157:GEF262157 GOA262157:GOB262157 GXW262157:GXX262157 HHS262157:HHT262157 HRO262157:HRP262157 IBK262157:IBL262157 ILG262157:ILH262157 IVC262157:IVD262157 JEY262157:JEZ262157 JOU262157:JOV262157 JYQ262157:JYR262157 KIM262157:KIN262157 KSI262157:KSJ262157 LCE262157:LCF262157 LMA262157:LMB262157 LVW262157:LVX262157 MFS262157:MFT262157 MPO262157:MPP262157 MZK262157:MZL262157 NJG262157:NJH262157 NTC262157:NTD262157 OCY262157:OCZ262157 OMU262157:OMV262157 OWQ262157:OWR262157 PGM262157:PGN262157 PQI262157:PQJ262157 QAE262157:QAF262157 QKA262157:QKB262157 QTW262157:QTX262157 RDS262157:RDT262157 RNO262157:RNP262157 RXK262157:RXL262157 SHG262157:SHH262157 SRC262157:SRD262157 TAY262157:TAZ262157 TKU262157:TKV262157 TUQ262157:TUR262157 UEM262157:UEN262157 UOI262157:UOJ262157 UYE262157:UYF262157 VIA262157:VIB262157 VRW262157:VRX262157 WBS262157:WBT262157 WLO262157:WLP262157 WVK262157:WVL262157 C327693:D327693 IY327693:IZ327693 SU327693:SV327693 ACQ327693:ACR327693 AMM327693:AMN327693 AWI327693:AWJ327693 BGE327693:BGF327693 BQA327693:BQB327693 BZW327693:BZX327693 CJS327693:CJT327693 CTO327693:CTP327693 DDK327693:DDL327693 DNG327693:DNH327693 DXC327693:DXD327693 EGY327693:EGZ327693 EQU327693:EQV327693 FAQ327693:FAR327693 FKM327693:FKN327693 FUI327693:FUJ327693 GEE327693:GEF327693 GOA327693:GOB327693 GXW327693:GXX327693 HHS327693:HHT327693 HRO327693:HRP327693 IBK327693:IBL327693 ILG327693:ILH327693 IVC327693:IVD327693 JEY327693:JEZ327693 JOU327693:JOV327693 JYQ327693:JYR327693 KIM327693:KIN327693 KSI327693:KSJ327693 LCE327693:LCF327693 LMA327693:LMB327693 LVW327693:LVX327693 MFS327693:MFT327693 MPO327693:MPP327693 MZK327693:MZL327693 NJG327693:NJH327693 NTC327693:NTD327693 OCY327693:OCZ327693 OMU327693:OMV327693 OWQ327693:OWR327693 PGM327693:PGN327693 PQI327693:PQJ327693 QAE327693:QAF327693 QKA327693:QKB327693 QTW327693:QTX327693 RDS327693:RDT327693 RNO327693:RNP327693 RXK327693:RXL327693 SHG327693:SHH327693 SRC327693:SRD327693 TAY327693:TAZ327693 TKU327693:TKV327693 TUQ327693:TUR327693 UEM327693:UEN327693 UOI327693:UOJ327693 UYE327693:UYF327693 VIA327693:VIB327693 VRW327693:VRX327693 WBS327693:WBT327693 WLO327693:WLP327693 WVK327693:WVL327693 C393229:D393229 IY393229:IZ393229 SU393229:SV393229 ACQ393229:ACR393229 AMM393229:AMN393229 AWI393229:AWJ393229 BGE393229:BGF393229 BQA393229:BQB393229 BZW393229:BZX393229 CJS393229:CJT393229 CTO393229:CTP393229 DDK393229:DDL393229 DNG393229:DNH393229 DXC393229:DXD393229 EGY393229:EGZ393229 EQU393229:EQV393229 FAQ393229:FAR393229 FKM393229:FKN393229 FUI393229:FUJ393229 GEE393229:GEF393229 GOA393229:GOB393229 GXW393229:GXX393229 HHS393229:HHT393229 HRO393229:HRP393229 IBK393229:IBL393229 ILG393229:ILH393229 IVC393229:IVD393229 JEY393229:JEZ393229 JOU393229:JOV393229 JYQ393229:JYR393229 KIM393229:KIN393229 KSI393229:KSJ393229 LCE393229:LCF393229 LMA393229:LMB393229 LVW393229:LVX393229 MFS393229:MFT393229 MPO393229:MPP393229 MZK393229:MZL393229 NJG393229:NJH393229 NTC393229:NTD393229 OCY393229:OCZ393229 OMU393229:OMV393229 OWQ393229:OWR393229 PGM393229:PGN393229 PQI393229:PQJ393229 QAE393229:QAF393229 QKA393229:QKB393229 QTW393229:QTX393229 RDS393229:RDT393229 RNO393229:RNP393229 RXK393229:RXL393229 SHG393229:SHH393229 SRC393229:SRD393229 TAY393229:TAZ393229 TKU393229:TKV393229 TUQ393229:TUR393229 UEM393229:UEN393229 UOI393229:UOJ393229 UYE393229:UYF393229 VIA393229:VIB393229 VRW393229:VRX393229 WBS393229:WBT393229 WLO393229:WLP393229 WVK393229:WVL393229 C458765:D458765 IY458765:IZ458765 SU458765:SV458765 ACQ458765:ACR458765 AMM458765:AMN458765 AWI458765:AWJ458765 BGE458765:BGF458765 BQA458765:BQB458765 BZW458765:BZX458765 CJS458765:CJT458765 CTO458765:CTP458765 DDK458765:DDL458765 DNG458765:DNH458765 DXC458765:DXD458765 EGY458765:EGZ458765 EQU458765:EQV458765 FAQ458765:FAR458765 FKM458765:FKN458765 FUI458765:FUJ458765 GEE458765:GEF458765 GOA458765:GOB458765 GXW458765:GXX458765 HHS458765:HHT458765 HRO458765:HRP458765 IBK458765:IBL458765 ILG458765:ILH458765 IVC458765:IVD458765 JEY458765:JEZ458765 JOU458765:JOV458765 JYQ458765:JYR458765 KIM458765:KIN458765 KSI458765:KSJ458765 LCE458765:LCF458765 LMA458765:LMB458765 LVW458765:LVX458765 MFS458765:MFT458765 MPO458765:MPP458765 MZK458765:MZL458765 NJG458765:NJH458765 NTC458765:NTD458765 OCY458765:OCZ458765 OMU458765:OMV458765 OWQ458765:OWR458765 PGM458765:PGN458765 PQI458765:PQJ458765 QAE458765:QAF458765 QKA458765:QKB458765 QTW458765:QTX458765 RDS458765:RDT458765 RNO458765:RNP458765 RXK458765:RXL458765 SHG458765:SHH458765 SRC458765:SRD458765 TAY458765:TAZ458765 TKU458765:TKV458765 TUQ458765:TUR458765 UEM458765:UEN458765 UOI458765:UOJ458765 UYE458765:UYF458765 VIA458765:VIB458765 VRW458765:VRX458765 WBS458765:WBT458765 WLO458765:WLP458765 WVK458765:WVL458765 C524301:D524301 IY524301:IZ524301 SU524301:SV524301 ACQ524301:ACR524301 AMM524301:AMN524301 AWI524301:AWJ524301 BGE524301:BGF524301 BQA524301:BQB524301 BZW524301:BZX524301 CJS524301:CJT524301 CTO524301:CTP524301 DDK524301:DDL524301 DNG524301:DNH524301 DXC524301:DXD524301 EGY524301:EGZ524301 EQU524301:EQV524301 FAQ524301:FAR524301 FKM524301:FKN524301 FUI524301:FUJ524301 GEE524301:GEF524301 GOA524301:GOB524301 GXW524301:GXX524301 HHS524301:HHT524301 HRO524301:HRP524301 IBK524301:IBL524301 ILG524301:ILH524301 IVC524301:IVD524301 JEY524301:JEZ524301 JOU524301:JOV524301 JYQ524301:JYR524301 KIM524301:KIN524301 KSI524301:KSJ524301 LCE524301:LCF524301 LMA524301:LMB524301 LVW524301:LVX524301 MFS524301:MFT524301 MPO524301:MPP524301 MZK524301:MZL524301 NJG524301:NJH524301 NTC524301:NTD524301 OCY524301:OCZ524301 OMU524301:OMV524301 OWQ524301:OWR524301 PGM524301:PGN524301 PQI524301:PQJ524301 QAE524301:QAF524301 QKA524301:QKB524301 QTW524301:QTX524301 RDS524301:RDT524301 RNO524301:RNP524301 RXK524301:RXL524301 SHG524301:SHH524301 SRC524301:SRD524301 TAY524301:TAZ524301 TKU524301:TKV524301 TUQ524301:TUR524301 UEM524301:UEN524301 UOI524301:UOJ524301 UYE524301:UYF524301 VIA524301:VIB524301 VRW524301:VRX524301 WBS524301:WBT524301 WLO524301:WLP524301 WVK524301:WVL524301 C589837:D589837 IY589837:IZ589837 SU589837:SV589837 ACQ589837:ACR589837 AMM589837:AMN589837 AWI589837:AWJ589837 BGE589837:BGF589837 BQA589837:BQB589837 BZW589837:BZX589837 CJS589837:CJT589837 CTO589837:CTP589837 DDK589837:DDL589837 DNG589837:DNH589837 DXC589837:DXD589837 EGY589837:EGZ589837 EQU589837:EQV589837 FAQ589837:FAR589837 FKM589837:FKN589837 FUI589837:FUJ589837 GEE589837:GEF589837 GOA589837:GOB589837 GXW589837:GXX589837 HHS589837:HHT589837 HRO589837:HRP589837 IBK589837:IBL589837 ILG589837:ILH589837 IVC589837:IVD589837 JEY589837:JEZ589837 JOU589837:JOV589837 JYQ589837:JYR589837 KIM589837:KIN589837 KSI589837:KSJ589837 LCE589837:LCF589837 LMA589837:LMB589837 LVW589837:LVX589837 MFS589837:MFT589837 MPO589837:MPP589837 MZK589837:MZL589837 NJG589837:NJH589837 NTC589837:NTD589837 OCY589837:OCZ589837 OMU589837:OMV589837 OWQ589837:OWR589837 PGM589837:PGN589837 PQI589837:PQJ589837 QAE589837:QAF589837 QKA589837:QKB589837 QTW589837:QTX589837 RDS589837:RDT589837 RNO589837:RNP589837 RXK589837:RXL589837 SHG589837:SHH589837 SRC589837:SRD589837 TAY589837:TAZ589837 TKU589837:TKV589837 TUQ589837:TUR589837 UEM589837:UEN589837 UOI589837:UOJ589837 UYE589837:UYF589837 VIA589837:VIB589837 VRW589837:VRX589837 WBS589837:WBT589837 WLO589837:WLP589837 WVK589837:WVL589837 C655373:D655373 IY655373:IZ655373 SU655373:SV655373 ACQ655373:ACR655373 AMM655373:AMN655373 AWI655373:AWJ655373 BGE655373:BGF655373 BQA655373:BQB655373 BZW655373:BZX655373 CJS655373:CJT655373 CTO655373:CTP655373 DDK655373:DDL655373 DNG655373:DNH655373 DXC655373:DXD655373 EGY655373:EGZ655373 EQU655373:EQV655373 FAQ655373:FAR655373 FKM655373:FKN655373 FUI655373:FUJ655373 GEE655373:GEF655373 GOA655373:GOB655373 GXW655373:GXX655373 HHS655373:HHT655373 HRO655373:HRP655373 IBK655373:IBL655373 ILG655373:ILH655373 IVC655373:IVD655373 JEY655373:JEZ655373 JOU655373:JOV655373 JYQ655373:JYR655373 KIM655373:KIN655373 KSI655373:KSJ655373 LCE655373:LCF655373 LMA655373:LMB655373 LVW655373:LVX655373 MFS655373:MFT655373 MPO655373:MPP655373 MZK655373:MZL655373 NJG655373:NJH655373 NTC655373:NTD655373 OCY655373:OCZ655373 OMU655373:OMV655373 OWQ655373:OWR655373 PGM655373:PGN655373 PQI655373:PQJ655373 QAE655373:QAF655373 QKA655373:QKB655373 QTW655373:QTX655373 RDS655373:RDT655373 RNO655373:RNP655373 RXK655373:RXL655373 SHG655373:SHH655373 SRC655373:SRD655373 TAY655373:TAZ655373 TKU655373:TKV655373 TUQ655373:TUR655373 UEM655373:UEN655373 UOI655373:UOJ655373 UYE655373:UYF655373 VIA655373:VIB655373 VRW655373:VRX655373 WBS655373:WBT655373 WLO655373:WLP655373 WVK655373:WVL655373 C720909:D720909 IY720909:IZ720909 SU720909:SV720909 ACQ720909:ACR720909 AMM720909:AMN720909 AWI720909:AWJ720909 BGE720909:BGF720909 BQA720909:BQB720909 BZW720909:BZX720909 CJS720909:CJT720909 CTO720909:CTP720909 DDK720909:DDL720909 DNG720909:DNH720909 DXC720909:DXD720909 EGY720909:EGZ720909 EQU720909:EQV720909 FAQ720909:FAR720909 FKM720909:FKN720909 FUI720909:FUJ720909 GEE720909:GEF720909 GOA720909:GOB720909 GXW720909:GXX720909 HHS720909:HHT720909 HRO720909:HRP720909 IBK720909:IBL720909 ILG720909:ILH720909 IVC720909:IVD720909 JEY720909:JEZ720909 JOU720909:JOV720909 JYQ720909:JYR720909 KIM720909:KIN720909 KSI720909:KSJ720909 LCE720909:LCF720909 LMA720909:LMB720909 LVW720909:LVX720909 MFS720909:MFT720909 MPO720909:MPP720909 MZK720909:MZL720909 NJG720909:NJH720909 NTC720909:NTD720909 OCY720909:OCZ720909 OMU720909:OMV720909 OWQ720909:OWR720909 PGM720909:PGN720909 PQI720909:PQJ720909 QAE720909:QAF720909 QKA720909:QKB720909 QTW720909:QTX720909 RDS720909:RDT720909 RNO720909:RNP720909 RXK720909:RXL720909 SHG720909:SHH720909 SRC720909:SRD720909 TAY720909:TAZ720909 TKU720909:TKV720909 TUQ720909:TUR720909 UEM720909:UEN720909 UOI720909:UOJ720909 UYE720909:UYF720909 VIA720909:VIB720909 VRW720909:VRX720909 WBS720909:WBT720909 WLO720909:WLP720909 WVK720909:WVL720909 C786445:D786445 IY786445:IZ786445 SU786445:SV786445 ACQ786445:ACR786445 AMM786445:AMN786445 AWI786445:AWJ786445 BGE786445:BGF786445 BQA786445:BQB786445 BZW786445:BZX786445 CJS786445:CJT786445 CTO786445:CTP786445 DDK786445:DDL786445 DNG786445:DNH786445 DXC786445:DXD786445 EGY786445:EGZ786445 EQU786445:EQV786445 FAQ786445:FAR786445 FKM786445:FKN786445 FUI786445:FUJ786445 GEE786445:GEF786445 GOA786445:GOB786445 GXW786445:GXX786445 HHS786445:HHT786445 HRO786445:HRP786445 IBK786445:IBL786445 ILG786445:ILH786445 IVC786445:IVD786445 JEY786445:JEZ786445 JOU786445:JOV786445 JYQ786445:JYR786445 KIM786445:KIN786445 KSI786445:KSJ786445 LCE786445:LCF786445 LMA786445:LMB786445 LVW786445:LVX786445 MFS786445:MFT786445 MPO786445:MPP786445 MZK786445:MZL786445 NJG786445:NJH786445 NTC786445:NTD786445 OCY786445:OCZ786445 OMU786445:OMV786445 OWQ786445:OWR786445 PGM786445:PGN786445 PQI786445:PQJ786445 QAE786445:QAF786445 QKA786445:QKB786445 QTW786445:QTX786445 RDS786445:RDT786445 RNO786445:RNP786445 RXK786445:RXL786445 SHG786445:SHH786445 SRC786445:SRD786445 TAY786445:TAZ786445 TKU786445:TKV786445 TUQ786445:TUR786445 UEM786445:UEN786445 UOI786445:UOJ786445 UYE786445:UYF786445 VIA786445:VIB786445 VRW786445:VRX786445 WBS786445:WBT786445 WLO786445:WLP786445 WVK786445:WVL786445 C851981:D851981 IY851981:IZ851981 SU851981:SV851981 ACQ851981:ACR851981 AMM851981:AMN851981 AWI851981:AWJ851981 BGE851981:BGF851981 BQA851981:BQB851981 BZW851981:BZX851981 CJS851981:CJT851981 CTO851981:CTP851981 DDK851981:DDL851981 DNG851981:DNH851981 DXC851981:DXD851981 EGY851981:EGZ851981 EQU851981:EQV851981 FAQ851981:FAR851981 FKM851981:FKN851981 FUI851981:FUJ851981 GEE851981:GEF851981 GOA851981:GOB851981 GXW851981:GXX851981 HHS851981:HHT851981 HRO851981:HRP851981 IBK851981:IBL851981 ILG851981:ILH851981 IVC851981:IVD851981 JEY851981:JEZ851981 JOU851981:JOV851981 JYQ851981:JYR851981 KIM851981:KIN851981 KSI851981:KSJ851981 LCE851981:LCF851981 LMA851981:LMB851981 LVW851981:LVX851981 MFS851981:MFT851981 MPO851981:MPP851981 MZK851981:MZL851981 NJG851981:NJH851981 NTC851981:NTD851981 OCY851981:OCZ851981 OMU851981:OMV851981 OWQ851981:OWR851981 PGM851981:PGN851981 PQI851981:PQJ851981 QAE851981:QAF851981 QKA851981:QKB851981 QTW851981:QTX851981 RDS851981:RDT851981 RNO851981:RNP851981 RXK851981:RXL851981 SHG851981:SHH851981 SRC851981:SRD851981 TAY851981:TAZ851981 TKU851981:TKV851981 TUQ851981:TUR851981 UEM851981:UEN851981 UOI851981:UOJ851981 UYE851981:UYF851981 VIA851981:VIB851981 VRW851981:VRX851981 WBS851981:WBT851981 WLO851981:WLP851981 WVK851981:WVL851981 C917517:D917517 IY917517:IZ917517 SU917517:SV917517 ACQ917517:ACR917517 AMM917517:AMN917517 AWI917517:AWJ917517 BGE917517:BGF917517 BQA917517:BQB917517 BZW917517:BZX917517 CJS917517:CJT917517 CTO917517:CTP917517 DDK917517:DDL917517 DNG917517:DNH917517 DXC917517:DXD917517 EGY917517:EGZ917517 EQU917517:EQV917517 FAQ917517:FAR917517 FKM917517:FKN917517 FUI917517:FUJ917517 GEE917517:GEF917517 GOA917517:GOB917517 GXW917517:GXX917517 HHS917517:HHT917517 HRO917517:HRP917517 IBK917517:IBL917517 ILG917517:ILH917517 IVC917517:IVD917517 JEY917517:JEZ917517 JOU917517:JOV917517 JYQ917517:JYR917517 KIM917517:KIN917517 KSI917517:KSJ917517 LCE917517:LCF917517 LMA917517:LMB917517 LVW917517:LVX917517 MFS917517:MFT917517 MPO917517:MPP917517 MZK917517:MZL917517 NJG917517:NJH917517 NTC917517:NTD917517 OCY917517:OCZ917517 OMU917517:OMV917517 OWQ917517:OWR917517 PGM917517:PGN917517 PQI917517:PQJ917517 QAE917517:QAF917517 QKA917517:QKB917517 QTW917517:QTX917517 RDS917517:RDT917517 RNO917517:RNP917517 RXK917517:RXL917517 SHG917517:SHH917517 SRC917517:SRD917517 TAY917517:TAZ917517 TKU917517:TKV917517 TUQ917517:TUR917517 UEM917517:UEN917517 UOI917517:UOJ917517 UYE917517:UYF917517 VIA917517:VIB917517 VRW917517:VRX917517 WBS917517:WBT917517 WLO917517:WLP917517 WVK917517:WVL917517 C983053:D983053 IY983053:IZ983053 SU983053:SV983053 ACQ983053:ACR983053 AMM983053:AMN983053 AWI983053:AWJ983053 BGE983053:BGF983053 BQA983053:BQB983053 BZW983053:BZX983053 CJS983053:CJT983053 CTO983053:CTP983053 DDK983053:DDL983053 DNG983053:DNH983053 DXC983053:DXD983053 EGY983053:EGZ983053 EQU983053:EQV983053 FAQ983053:FAR983053 FKM983053:FKN983053 FUI983053:FUJ983053 GEE983053:GEF983053 GOA983053:GOB983053 GXW983053:GXX983053 HHS983053:HHT983053 HRO983053:HRP983053 IBK983053:IBL983053 ILG983053:ILH983053 IVC983053:IVD983053 JEY983053:JEZ983053 JOU983053:JOV983053 JYQ983053:JYR983053 KIM983053:KIN983053 KSI983053:KSJ983053 LCE983053:LCF983053 LMA983053:LMB983053 LVW983053:LVX983053 MFS983053:MFT983053 MPO983053:MPP983053 MZK983053:MZL983053 NJG983053:NJH983053 NTC983053:NTD983053 OCY983053:OCZ983053 OMU983053:OMV983053 OWQ983053:OWR983053 PGM983053:PGN983053 PQI983053:PQJ983053 QAE983053:QAF983053 QKA983053:QKB983053 QTW983053:QTX983053 RDS983053:RDT983053 RNO983053:RNP983053 RXK983053:RXL983053 SHG983053:SHH983053 SRC983053:SRD983053 TAY983053:TAZ983053 TKU983053:TKV983053 TUQ983053:TUR983053 UEM983053:UEN983053 UOI983053:UOJ983053 UYE983053:UYF983053 VIA983053:VIB983053 VRW983053:VRX983053 WBS983053:WBT983053 WLO983053:WLP983053 WVK983053:WVL983053" xr:uid="{7E554C9F-658A-4F6B-8469-3546655C0C74}">
      <formula1>41640</formula1>
      <formula2>45838</formula2>
    </dataValidation>
  </dataValidations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&amp;LStammdaten&amp;CVersion 14 / Jan. 2022&amp;RSeite &amp;P von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box_PrintMode">
              <controlPr defaultSize="0" autoFill="0" autoLine="0" autoPict="0">
                <anchor moveWithCells="1">
                  <from>
                    <xdr:col>2</xdr:col>
                    <xdr:colOff>1238250</xdr:colOff>
                    <xdr:row>35</xdr:row>
                    <xdr:rowOff>114300</xdr:rowOff>
                  </from>
                  <to>
                    <xdr:col>3</xdr:col>
                    <xdr:colOff>990600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5" name="RadioButton_TaxDeductEnable">
              <controlPr defaultSize="0" autoFill="0" autoLine="0" autoPict="0">
                <anchor moveWithCells="1">
                  <from>
                    <xdr:col>3</xdr:col>
                    <xdr:colOff>885825</xdr:colOff>
                    <xdr:row>7</xdr:row>
                    <xdr:rowOff>76200</xdr:rowOff>
                  </from>
                  <to>
                    <xdr:col>3</xdr:col>
                    <xdr:colOff>1257300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6" name="RadioButton_TaxDeductDisable">
              <controlPr defaultSize="0" autoFill="0" autoLine="0" autoPict="0">
                <anchor moveWithCells="1">
                  <from>
                    <xdr:col>3</xdr:col>
                    <xdr:colOff>1371600</xdr:colOff>
                    <xdr:row>7</xdr:row>
                    <xdr:rowOff>76200</xdr:rowOff>
                  </from>
                  <to>
                    <xdr:col>3</xdr:col>
                    <xdr:colOff>1914525</xdr:colOff>
                    <xdr:row>10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79EFB-DEC4-4610-92DC-59AC8C96E464}">
  <sheetPr codeName="TÜbersicht2">
    <pageSetUpPr autoPageBreaks="0"/>
  </sheetPr>
  <dimension ref="A1:L55"/>
  <sheetViews>
    <sheetView showGridLines="0" workbookViewId="0">
      <selection activeCell="F63" sqref="F63"/>
    </sheetView>
  </sheetViews>
  <sheetFormatPr baseColWidth="10" defaultRowHeight="12.75" x14ac:dyDescent="0.2"/>
  <cols>
    <col min="1" max="1" width="25.7109375" customWidth="1"/>
    <col min="2" max="2" width="22.85546875" customWidth="1"/>
    <col min="3" max="3" width="16.42578125" hidden="1" customWidth="1"/>
    <col min="4" max="6" width="14.28515625" customWidth="1"/>
    <col min="7" max="10" width="14.28515625" hidden="1" customWidth="1"/>
    <col min="11" max="11" width="15" hidden="1" customWidth="1"/>
    <col min="12" max="12" width="14.28515625" hidden="1" customWidth="1"/>
    <col min="257" max="257" width="25.7109375" customWidth="1"/>
    <col min="258" max="258" width="22.85546875" customWidth="1"/>
    <col min="259" max="259" width="0" hidden="1" customWidth="1"/>
    <col min="260" max="262" width="14.28515625" customWidth="1"/>
    <col min="263" max="267" width="0" hidden="1" customWidth="1"/>
    <col min="268" max="268" width="14.28515625" customWidth="1"/>
    <col min="513" max="513" width="25.7109375" customWidth="1"/>
    <col min="514" max="514" width="22.85546875" customWidth="1"/>
    <col min="515" max="515" width="0" hidden="1" customWidth="1"/>
    <col min="516" max="518" width="14.28515625" customWidth="1"/>
    <col min="519" max="523" width="0" hidden="1" customWidth="1"/>
    <col min="524" max="524" width="14.28515625" customWidth="1"/>
    <col min="769" max="769" width="25.7109375" customWidth="1"/>
    <col min="770" max="770" width="22.85546875" customWidth="1"/>
    <col min="771" max="771" width="0" hidden="1" customWidth="1"/>
    <col min="772" max="774" width="14.28515625" customWidth="1"/>
    <col min="775" max="779" width="0" hidden="1" customWidth="1"/>
    <col min="780" max="780" width="14.28515625" customWidth="1"/>
    <col min="1025" max="1025" width="25.7109375" customWidth="1"/>
    <col min="1026" max="1026" width="22.85546875" customWidth="1"/>
    <col min="1027" max="1027" width="0" hidden="1" customWidth="1"/>
    <col min="1028" max="1030" width="14.28515625" customWidth="1"/>
    <col min="1031" max="1035" width="0" hidden="1" customWidth="1"/>
    <col min="1036" max="1036" width="14.28515625" customWidth="1"/>
    <col min="1281" max="1281" width="25.7109375" customWidth="1"/>
    <col min="1282" max="1282" width="22.85546875" customWidth="1"/>
    <col min="1283" max="1283" width="0" hidden="1" customWidth="1"/>
    <col min="1284" max="1286" width="14.28515625" customWidth="1"/>
    <col min="1287" max="1291" width="0" hidden="1" customWidth="1"/>
    <col min="1292" max="1292" width="14.28515625" customWidth="1"/>
    <col min="1537" max="1537" width="25.7109375" customWidth="1"/>
    <col min="1538" max="1538" width="22.85546875" customWidth="1"/>
    <col min="1539" max="1539" width="0" hidden="1" customWidth="1"/>
    <col min="1540" max="1542" width="14.28515625" customWidth="1"/>
    <col min="1543" max="1547" width="0" hidden="1" customWidth="1"/>
    <col min="1548" max="1548" width="14.28515625" customWidth="1"/>
    <col min="1793" max="1793" width="25.7109375" customWidth="1"/>
    <col min="1794" max="1794" width="22.85546875" customWidth="1"/>
    <col min="1795" max="1795" width="0" hidden="1" customWidth="1"/>
    <col min="1796" max="1798" width="14.28515625" customWidth="1"/>
    <col min="1799" max="1803" width="0" hidden="1" customWidth="1"/>
    <col min="1804" max="1804" width="14.28515625" customWidth="1"/>
    <col min="2049" max="2049" width="25.7109375" customWidth="1"/>
    <col min="2050" max="2050" width="22.85546875" customWidth="1"/>
    <col min="2051" max="2051" width="0" hidden="1" customWidth="1"/>
    <col min="2052" max="2054" width="14.28515625" customWidth="1"/>
    <col min="2055" max="2059" width="0" hidden="1" customWidth="1"/>
    <col min="2060" max="2060" width="14.28515625" customWidth="1"/>
    <col min="2305" max="2305" width="25.7109375" customWidth="1"/>
    <col min="2306" max="2306" width="22.85546875" customWidth="1"/>
    <col min="2307" max="2307" width="0" hidden="1" customWidth="1"/>
    <col min="2308" max="2310" width="14.28515625" customWidth="1"/>
    <col min="2311" max="2315" width="0" hidden="1" customWidth="1"/>
    <col min="2316" max="2316" width="14.28515625" customWidth="1"/>
    <col min="2561" max="2561" width="25.7109375" customWidth="1"/>
    <col min="2562" max="2562" width="22.85546875" customWidth="1"/>
    <col min="2563" max="2563" width="0" hidden="1" customWidth="1"/>
    <col min="2564" max="2566" width="14.28515625" customWidth="1"/>
    <col min="2567" max="2571" width="0" hidden="1" customWidth="1"/>
    <col min="2572" max="2572" width="14.28515625" customWidth="1"/>
    <col min="2817" max="2817" width="25.7109375" customWidth="1"/>
    <col min="2818" max="2818" width="22.85546875" customWidth="1"/>
    <col min="2819" max="2819" width="0" hidden="1" customWidth="1"/>
    <col min="2820" max="2822" width="14.28515625" customWidth="1"/>
    <col min="2823" max="2827" width="0" hidden="1" customWidth="1"/>
    <col min="2828" max="2828" width="14.28515625" customWidth="1"/>
    <col min="3073" max="3073" width="25.7109375" customWidth="1"/>
    <col min="3074" max="3074" width="22.85546875" customWidth="1"/>
    <col min="3075" max="3075" width="0" hidden="1" customWidth="1"/>
    <col min="3076" max="3078" width="14.28515625" customWidth="1"/>
    <col min="3079" max="3083" width="0" hidden="1" customWidth="1"/>
    <col min="3084" max="3084" width="14.28515625" customWidth="1"/>
    <col min="3329" max="3329" width="25.7109375" customWidth="1"/>
    <col min="3330" max="3330" width="22.85546875" customWidth="1"/>
    <col min="3331" max="3331" width="0" hidden="1" customWidth="1"/>
    <col min="3332" max="3334" width="14.28515625" customWidth="1"/>
    <col min="3335" max="3339" width="0" hidden="1" customWidth="1"/>
    <col min="3340" max="3340" width="14.28515625" customWidth="1"/>
    <col min="3585" max="3585" width="25.7109375" customWidth="1"/>
    <col min="3586" max="3586" width="22.85546875" customWidth="1"/>
    <col min="3587" max="3587" width="0" hidden="1" customWidth="1"/>
    <col min="3588" max="3590" width="14.28515625" customWidth="1"/>
    <col min="3591" max="3595" width="0" hidden="1" customWidth="1"/>
    <col min="3596" max="3596" width="14.28515625" customWidth="1"/>
    <col min="3841" max="3841" width="25.7109375" customWidth="1"/>
    <col min="3842" max="3842" width="22.85546875" customWidth="1"/>
    <col min="3843" max="3843" width="0" hidden="1" customWidth="1"/>
    <col min="3844" max="3846" width="14.28515625" customWidth="1"/>
    <col min="3847" max="3851" width="0" hidden="1" customWidth="1"/>
    <col min="3852" max="3852" width="14.28515625" customWidth="1"/>
    <col min="4097" max="4097" width="25.7109375" customWidth="1"/>
    <col min="4098" max="4098" width="22.85546875" customWidth="1"/>
    <col min="4099" max="4099" width="0" hidden="1" customWidth="1"/>
    <col min="4100" max="4102" width="14.28515625" customWidth="1"/>
    <col min="4103" max="4107" width="0" hidden="1" customWidth="1"/>
    <col min="4108" max="4108" width="14.28515625" customWidth="1"/>
    <col min="4353" max="4353" width="25.7109375" customWidth="1"/>
    <col min="4354" max="4354" width="22.85546875" customWidth="1"/>
    <col min="4355" max="4355" width="0" hidden="1" customWidth="1"/>
    <col min="4356" max="4358" width="14.28515625" customWidth="1"/>
    <col min="4359" max="4363" width="0" hidden="1" customWidth="1"/>
    <col min="4364" max="4364" width="14.28515625" customWidth="1"/>
    <col min="4609" max="4609" width="25.7109375" customWidth="1"/>
    <col min="4610" max="4610" width="22.85546875" customWidth="1"/>
    <col min="4611" max="4611" width="0" hidden="1" customWidth="1"/>
    <col min="4612" max="4614" width="14.28515625" customWidth="1"/>
    <col min="4615" max="4619" width="0" hidden="1" customWidth="1"/>
    <col min="4620" max="4620" width="14.28515625" customWidth="1"/>
    <col min="4865" max="4865" width="25.7109375" customWidth="1"/>
    <col min="4866" max="4866" width="22.85546875" customWidth="1"/>
    <col min="4867" max="4867" width="0" hidden="1" customWidth="1"/>
    <col min="4868" max="4870" width="14.28515625" customWidth="1"/>
    <col min="4871" max="4875" width="0" hidden="1" customWidth="1"/>
    <col min="4876" max="4876" width="14.28515625" customWidth="1"/>
    <col min="5121" max="5121" width="25.7109375" customWidth="1"/>
    <col min="5122" max="5122" width="22.85546875" customWidth="1"/>
    <col min="5123" max="5123" width="0" hidden="1" customWidth="1"/>
    <col min="5124" max="5126" width="14.28515625" customWidth="1"/>
    <col min="5127" max="5131" width="0" hidden="1" customWidth="1"/>
    <col min="5132" max="5132" width="14.28515625" customWidth="1"/>
    <col min="5377" max="5377" width="25.7109375" customWidth="1"/>
    <col min="5378" max="5378" width="22.85546875" customWidth="1"/>
    <col min="5379" max="5379" width="0" hidden="1" customWidth="1"/>
    <col min="5380" max="5382" width="14.28515625" customWidth="1"/>
    <col min="5383" max="5387" width="0" hidden="1" customWidth="1"/>
    <col min="5388" max="5388" width="14.28515625" customWidth="1"/>
    <col min="5633" max="5633" width="25.7109375" customWidth="1"/>
    <col min="5634" max="5634" width="22.85546875" customWidth="1"/>
    <col min="5635" max="5635" width="0" hidden="1" customWidth="1"/>
    <col min="5636" max="5638" width="14.28515625" customWidth="1"/>
    <col min="5639" max="5643" width="0" hidden="1" customWidth="1"/>
    <col min="5644" max="5644" width="14.28515625" customWidth="1"/>
    <col min="5889" max="5889" width="25.7109375" customWidth="1"/>
    <col min="5890" max="5890" width="22.85546875" customWidth="1"/>
    <col min="5891" max="5891" width="0" hidden="1" customWidth="1"/>
    <col min="5892" max="5894" width="14.28515625" customWidth="1"/>
    <col min="5895" max="5899" width="0" hidden="1" customWidth="1"/>
    <col min="5900" max="5900" width="14.28515625" customWidth="1"/>
    <col min="6145" max="6145" width="25.7109375" customWidth="1"/>
    <col min="6146" max="6146" width="22.85546875" customWidth="1"/>
    <col min="6147" max="6147" width="0" hidden="1" customWidth="1"/>
    <col min="6148" max="6150" width="14.28515625" customWidth="1"/>
    <col min="6151" max="6155" width="0" hidden="1" customWidth="1"/>
    <col min="6156" max="6156" width="14.28515625" customWidth="1"/>
    <col min="6401" max="6401" width="25.7109375" customWidth="1"/>
    <col min="6402" max="6402" width="22.85546875" customWidth="1"/>
    <col min="6403" max="6403" width="0" hidden="1" customWidth="1"/>
    <col min="6404" max="6406" width="14.28515625" customWidth="1"/>
    <col min="6407" max="6411" width="0" hidden="1" customWidth="1"/>
    <col min="6412" max="6412" width="14.28515625" customWidth="1"/>
    <col min="6657" max="6657" width="25.7109375" customWidth="1"/>
    <col min="6658" max="6658" width="22.85546875" customWidth="1"/>
    <col min="6659" max="6659" width="0" hidden="1" customWidth="1"/>
    <col min="6660" max="6662" width="14.28515625" customWidth="1"/>
    <col min="6663" max="6667" width="0" hidden="1" customWidth="1"/>
    <col min="6668" max="6668" width="14.28515625" customWidth="1"/>
    <col min="6913" max="6913" width="25.7109375" customWidth="1"/>
    <col min="6914" max="6914" width="22.85546875" customWidth="1"/>
    <col min="6915" max="6915" width="0" hidden="1" customWidth="1"/>
    <col min="6916" max="6918" width="14.28515625" customWidth="1"/>
    <col min="6919" max="6923" width="0" hidden="1" customWidth="1"/>
    <col min="6924" max="6924" width="14.28515625" customWidth="1"/>
    <col min="7169" max="7169" width="25.7109375" customWidth="1"/>
    <col min="7170" max="7170" width="22.85546875" customWidth="1"/>
    <col min="7171" max="7171" width="0" hidden="1" customWidth="1"/>
    <col min="7172" max="7174" width="14.28515625" customWidth="1"/>
    <col min="7175" max="7179" width="0" hidden="1" customWidth="1"/>
    <col min="7180" max="7180" width="14.28515625" customWidth="1"/>
    <col min="7425" max="7425" width="25.7109375" customWidth="1"/>
    <col min="7426" max="7426" width="22.85546875" customWidth="1"/>
    <col min="7427" max="7427" width="0" hidden="1" customWidth="1"/>
    <col min="7428" max="7430" width="14.28515625" customWidth="1"/>
    <col min="7431" max="7435" width="0" hidden="1" customWidth="1"/>
    <col min="7436" max="7436" width="14.28515625" customWidth="1"/>
    <col min="7681" max="7681" width="25.7109375" customWidth="1"/>
    <col min="7682" max="7682" width="22.85546875" customWidth="1"/>
    <col min="7683" max="7683" width="0" hidden="1" customWidth="1"/>
    <col min="7684" max="7686" width="14.28515625" customWidth="1"/>
    <col min="7687" max="7691" width="0" hidden="1" customWidth="1"/>
    <col min="7692" max="7692" width="14.28515625" customWidth="1"/>
    <col min="7937" max="7937" width="25.7109375" customWidth="1"/>
    <col min="7938" max="7938" width="22.85546875" customWidth="1"/>
    <col min="7939" max="7939" width="0" hidden="1" customWidth="1"/>
    <col min="7940" max="7942" width="14.28515625" customWidth="1"/>
    <col min="7943" max="7947" width="0" hidden="1" customWidth="1"/>
    <col min="7948" max="7948" width="14.28515625" customWidth="1"/>
    <col min="8193" max="8193" width="25.7109375" customWidth="1"/>
    <col min="8194" max="8194" width="22.85546875" customWidth="1"/>
    <col min="8195" max="8195" width="0" hidden="1" customWidth="1"/>
    <col min="8196" max="8198" width="14.28515625" customWidth="1"/>
    <col min="8199" max="8203" width="0" hidden="1" customWidth="1"/>
    <col min="8204" max="8204" width="14.28515625" customWidth="1"/>
    <col min="8449" max="8449" width="25.7109375" customWidth="1"/>
    <col min="8450" max="8450" width="22.85546875" customWidth="1"/>
    <col min="8451" max="8451" width="0" hidden="1" customWidth="1"/>
    <col min="8452" max="8454" width="14.28515625" customWidth="1"/>
    <col min="8455" max="8459" width="0" hidden="1" customWidth="1"/>
    <col min="8460" max="8460" width="14.28515625" customWidth="1"/>
    <col min="8705" max="8705" width="25.7109375" customWidth="1"/>
    <col min="8706" max="8706" width="22.85546875" customWidth="1"/>
    <col min="8707" max="8707" width="0" hidden="1" customWidth="1"/>
    <col min="8708" max="8710" width="14.28515625" customWidth="1"/>
    <col min="8711" max="8715" width="0" hidden="1" customWidth="1"/>
    <col min="8716" max="8716" width="14.28515625" customWidth="1"/>
    <col min="8961" max="8961" width="25.7109375" customWidth="1"/>
    <col min="8962" max="8962" width="22.85546875" customWidth="1"/>
    <col min="8963" max="8963" width="0" hidden="1" customWidth="1"/>
    <col min="8964" max="8966" width="14.28515625" customWidth="1"/>
    <col min="8967" max="8971" width="0" hidden="1" customWidth="1"/>
    <col min="8972" max="8972" width="14.28515625" customWidth="1"/>
    <col min="9217" max="9217" width="25.7109375" customWidth="1"/>
    <col min="9218" max="9218" width="22.85546875" customWidth="1"/>
    <col min="9219" max="9219" width="0" hidden="1" customWidth="1"/>
    <col min="9220" max="9222" width="14.28515625" customWidth="1"/>
    <col min="9223" max="9227" width="0" hidden="1" customWidth="1"/>
    <col min="9228" max="9228" width="14.28515625" customWidth="1"/>
    <col min="9473" max="9473" width="25.7109375" customWidth="1"/>
    <col min="9474" max="9474" width="22.85546875" customWidth="1"/>
    <col min="9475" max="9475" width="0" hidden="1" customWidth="1"/>
    <col min="9476" max="9478" width="14.28515625" customWidth="1"/>
    <col min="9479" max="9483" width="0" hidden="1" customWidth="1"/>
    <col min="9484" max="9484" width="14.28515625" customWidth="1"/>
    <col min="9729" max="9729" width="25.7109375" customWidth="1"/>
    <col min="9730" max="9730" width="22.85546875" customWidth="1"/>
    <col min="9731" max="9731" width="0" hidden="1" customWidth="1"/>
    <col min="9732" max="9734" width="14.28515625" customWidth="1"/>
    <col min="9735" max="9739" width="0" hidden="1" customWidth="1"/>
    <col min="9740" max="9740" width="14.28515625" customWidth="1"/>
    <col min="9985" max="9985" width="25.7109375" customWidth="1"/>
    <col min="9986" max="9986" width="22.85546875" customWidth="1"/>
    <col min="9987" max="9987" width="0" hidden="1" customWidth="1"/>
    <col min="9988" max="9990" width="14.28515625" customWidth="1"/>
    <col min="9991" max="9995" width="0" hidden="1" customWidth="1"/>
    <col min="9996" max="9996" width="14.28515625" customWidth="1"/>
    <col min="10241" max="10241" width="25.7109375" customWidth="1"/>
    <col min="10242" max="10242" width="22.85546875" customWidth="1"/>
    <col min="10243" max="10243" width="0" hidden="1" customWidth="1"/>
    <col min="10244" max="10246" width="14.28515625" customWidth="1"/>
    <col min="10247" max="10251" width="0" hidden="1" customWidth="1"/>
    <col min="10252" max="10252" width="14.28515625" customWidth="1"/>
    <col min="10497" max="10497" width="25.7109375" customWidth="1"/>
    <col min="10498" max="10498" width="22.85546875" customWidth="1"/>
    <col min="10499" max="10499" width="0" hidden="1" customWidth="1"/>
    <col min="10500" max="10502" width="14.28515625" customWidth="1"/>
    <col min="10503" max="10507" width="0" hidden="1" customWidth="1"/>
    <col min="10508" max="10508" width="14.28515625" customWidth="1"/>
    <col min="10753" max="10753" width="25.7109375" customWidth="1"/>
    <col min="10754" max="10754" width="22.85546875" customWidth="1"/>
    <col min="10755" max="10755" width="0" hidden="1" customWidth="1"/>
    <col min="10756" max="10758" width="14.28515625" customWidth="1"/>
    <col min="10759" max="10763" width="0" hidden="1" customWidth="1"/>
    <col min="10764" max="10764" width="14.28515625" customWidth="1"/>
    <col min="11009" max="11009" width="25.7109375" customWidth="1"/>
    <col min="11010" max="11010" width="22.85546875" customWidth="1"/>
    <col min="11011" max="11011" width="0" hidden="1" customWidth="1"/>
    <col min="11012" max="11014" width="14.28515625" customWidth="1"/>
    <col min="11015" max="11019" width="0" hidden="1" customWidth="1"/>
    <col min="11020" max="11020" width="14.28515625" customWidth="1"/>
    <col min="11265" max="11265" width="25.7109375" customWidth="1"/>
    <col min="11266" max="11266" width="22.85546875" customWidth="1"/>
    <col min="11267" max="11267" width="0" hidden="1" customWidth="1"/>
    <col min="11268" max="11270" width="14.28515625" customWidth="1"/>
    <col min="11271" max="11275" width="0" hidden="1" customWidth="1"/>
    <col min="11276" max="11276" width="14.28515625" customWidth="1"/>
    <col min="11521" max="11521" width="25.7109375" customWidth="1"/>
    <col min="11522" max="11522" width="22.85546875" customWidth="1"/>
    <col min="11523" max="11523" width="0" hidden="1" customWidth="1"/>
    <col min="11524" max="11526" width="14.28515625" customWidth="1"/>
    <col min="11527" max="11531" width="0" hidden="1" customWidth="1"/>
    <col min="11532" max="11532" width="14.28515625" customWidth="1"/>
    <col min="11777" max="11777" width="25.7109375" customWidth="1"/>
    <col min="11778" max="11778" width="22.85546875" customWidth="1"/>
    <col min="11779" max="11779" width="0" hidden="1" customWidth="1"/>
    <col min="11780" max="11782" width="14.28515625" customWidth="1"/>
    <col min="11783" max="11787" width="0" hidden="1" customWidth="1"/>
    <col min="11788" max="11788" width="14.28515625" customWidth="1"/>
    <col min="12033" max="12033" width="25.7109375" customWidth="1"/>
    <col min="12034" max="12034" width="22.85546875" customWidth="1"/>
    <col min="12035" max="12035" width="0" hidden="1" customWidth="1"/>
    <col min="12036" max="12038" width="14.28515625" customWidth="1"/>
    <col min="12039" max="12043" width="0" hidden="1" customWidth="1"/>
    <col min="12044" max="12044" width="14.28515625" customWidth="1"/>
    <col min="12289" max="12289" width="25.7109375" customWidth="1"/>
    <col min="12290" max="12290" width="22.85546875" customWidth="1"/>
    <col min="12291" max="12291" width="0" hidden="1" customWidth="1"/>
    <col min="12292" max="12294" width="14.28515625" customWidth="1"/>
    <col min="12295" max="12299" width="0" hidden="1" customWidth="1"/>
    <col min="12300" max="12300" width="14.28515625" customWidth="1"/>
    <col min="12545" max="12545" width="25.7109375" customWidth="1"/>
    <col min="12546" max="12546" width="22.85546875" customWidth="1"/>
    <col min="12547" max="12547" width="0" hidden="1" customWidth="1"/>
    <col min="12548" max="12550" width="14.28515625" customWidth="1"/>
    <col min="12551" max="12555" width="0" hidden="1" customWidth="1"/>
    <col min="12556" max="12556" width="14.28515625" customWidth="1"/>
    <col min="12801" max="12801" width="25.7109375" customWidth="1"/>
    <col min="12802" max="12802" width="22.85546875" customWidth="1"/>
    <col min="12803" max="12803" width="0" hidden="1" customWidth="1"/>
    <col min="12804" max="12806" width="14.28515625" customWidth="1"/>
    <col min="12807" max="12811" width="0" hidden="1" customWidth="1"/>
    <col min="12812" max="12812" width="14.28515625" customWidth="1"/>
    <col min="13057" max="13057" width="25.7109375" customWidth="1"/>
    <col min="13058" max="13058" width="22.85546875" customWidth="1"/>
    <col min="13059" max="13059" width="0" hidden="1" customWidth="1"/>
    <col min="13060" max="13062" width="14.28515625" customWidth="1"/>
    <col min="13063" max="13067" width="0" hidden="1" customWidth="1"/>
    <col min="13068" max="13068" width="14.28515625" customWidth="1"/>
    <col min="13313" max="13313" width="25.7109375" customWidth="1"/>
    <col min="13314" max="13314" width="22.85546875" customWidth="1"/>
    <col min="13315" max="13315" width="0" hidden="1" customWidth="1"/>
    <col min="13316" max="13318" width="14.28515625" customWidth="1"/>
    <col min="13319" max="13323" width="0" hidden="1" customWidth="1"/>
    <col min="13324" max="13324" width="14.28515625" customWidth="1"/>
    <col min="13569" max="13569" width="25.7109375" customWidth="1"/>
    <col min="13570" max="13570" width="22.85546875" customWidth="1"/>
    <col min="13571" max="13571" width="0" hidden="1" customWidth="1"/>
    <col min="13572" max="13574" width="14.28515625" customWidth="1"/>
    <col min="13575" max="13579" width="0" hidden="1" customWidth="1"/>
    <col min="13580" max="13580" width="14.28515625" customWidth="1"/>
    <col min="13825" max="13825" width="25.7109375" customWidth="1"/>
    <col min="13826" max="13826" width="22.85546875" customWidth="1"/>
    <col min="13827" max="13827" width="0" hidden="1" customWidth="1"/>
    <col min="13828" max="13830" width="14.28515625" customWidth="1"/>
    <col min="13831" max="13835" width="0" hidden="1" customWidth="1"/>
    <col min="13836" max="13836" width="14.28515625" customWidth="1"/>
    <col min="14081" max="14081" width="25.7109375" customWidth="1"/>
    <col min="14082" max="14082" width="22.85546875" customWidth="1"/>
    <col min="14083" max="14083" width="0" hidden="1" customWidth="1"/>
    <col min="14084" max="14086" width="14.28515625" customWidth="1"/>
    <col min="14087" max="14091" width="0" hidden="1" customWidth="1"/>
    <col min="14092" max="14092" width="14.28515625" customWidth="1"/>
    <col min="14337" max="14337" width="25.7109375" customWidth="1"/>
    <col min="14338" max="14338" width="22.85546875" customWidth="1"/>
    <col min="14339" max="14339" width="0" hidden="1" customWidth="1"/>
    <col min="14340" max="14342" width="14.28515625" customWidth="1"/>
    <col min="14343" max="14347" width="0" hidden="1" customWidth="1"/>
    <col min="14348" max="14348" width="14.28515625" customWidth="1"/>
    <col min="14593" max="14593" width="25.7109375" customWidth="1"/>
    <col min="14594" max="14594" width="22.85546875" customWidth="1"/>
    <col min="14595" max="14595" width="0" hidden="1" customWidth="1"/>
    <col min="14596" max="14598" width="14.28515625" customWidth="1"/>
    <col min="14599" max="14603" width="0" hidden="1" customWidth="1"/>
    <col min="14604" max="14604" width="14.28515625" customWidth="1"/>
    <col min="14849" max="14849" width="25.7109375" customWidth="1"/>
    <col min="14850" max="14850" width="22.85546875" customWidth="1"/>
    <col min="14851" max="14851" width="0" hidden="1" customWidth="1"/>
    <col min="14852" max="14854" width="14.28515625" customWidth="1"/>
    <col min="14855" max="14859" width="0" hidden="1" customWidth="1"/>
    <col min="14860" max="14860" width="14.28515625" customWidth="1"/>
    <col min="15105" max="15105" width="25.7109375" customWidth="1"/>
    <col min="15106" max="15106" width="22.85546875" customWidth="1"/>
    <col min="15107" max="15107" width="0" hidden="1" customWidth="1"/>
    <col min="15108" max="15110" width="14.28515625" customWidth="1"/>
    <col min="15111" max="15115" width="0" hidden="1" customWidth="1"/>
    <col min="15116" max="15116" width="14.28515625" customWidth="1"/>
    <col min="15361" max="15361" width="25.7109375" customWidth="1"/>
    <col min="15362" max="15362" width="22.85546875" customWidth="1"/>
    <col min="15363" max="15363" width="0" hidden="1" customWidth="1"/>
    <col min="15364" max="15366" width="14.28515625" customWidth="1"/>
    <col min="15367" max="15371" width="0" hidden="1" customWidth="1"/>
    <col min="15372" max="15372" width="14.28515625" customWidth="1"/>
    <col min="15617" max="15617" width="25.7109375" customWidth="1"/>
    <col min="15618" max="15618" width="22.85546875" customWidth="1"/>
    <col min="15619" max="15619" width="0" hidden="1" customWidth="1"/>
    <col min="15620" max="15622" width="14.28515625" customWidth="1"/>
    <col min="15623" max="15627" width="0" hidden="1" customWidth="1"/>
    <col min="15628" max="15628" width="14.28515625" customWidth="1"/>
    <col min="15873" max="15873" width="25.7109375" customWidth="1"/>
    <col min="15874" max="15874" width="22.85546875" customWidth="1"/>
    <col min="15875" max="15875" width="0" hidden="1" customWidth="1"/>
    <col min="15876" max="15878" width="14.28515625" customWidth="1"/>
    <col min="15879" max="15883" width="0" hidden="1" customWidth="1"/>
    <col min="15884" max="15884" width="14.28515625" customWidth="1"/>
    <col min="16129" max="16129" width="25.7109375" customWidth="1"/>
    <col min="16130" max="16130" width="22.85546875" customWidth="1"/>
    <col min="16131" max="16131" width="0" hidden="1" customWidth="1"/>
    <col min="16132" max="16134" width="14.28515625" customWidth="1"/>
    <col min="16135" max="16139" width="0" hidden="1" customWidth="1"/>
    <col min="16140" max="16140" width="14.28515625" customWidth="1"/>
  </cols>
  <sheetData>
    <row r="1" spans="1:12" ht="35.25" customHeight="1" x14ac:dyDescent="0.2">
      <c r="A1" s="526" t="s">
        <v>194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12.75" customHeight="1" x14ac:dyDescent="0.2">
      <c r="H2" s="118"/>
      <c r="L2" s="97" t="s">
        <v>87</v>
      </c>
    </row>
    <row r="3" spans="1:12" ht="16.5" customHeight="1" x14ac:dyDescent="0.2">
      <c r="A3" s="508" t="s">
        <v>184</v>
      </c>
      <c r="B3" s="509"/>
      <c r="C3" s="527" t="str">
        <f>TRIM('Auswahl Belegaufstellungen'!Stm_ApplicantID)</f>
        <v/>
      </c>
      <c r="D3" s="528"/>
      <c r="E3" s="528"/>
      <c r="F3" s="529"/>
      <c r="G3" s="119"/>
    </row>
    <row r="4" spans="1:12" ht="12.75" customHeight="1" x14ac:dyDescent="0.2">
      <c r="A4" s="120"/>
      <c r="B4" s="120"/>
      <c r="C4" s="120"/>
      <c r="D4" s="121"/>
      <c r="E4" s="122"/>
      <c r="F4" s="122"/>
    </row>
    <row r="5" spans="1:12" ht="16.5" customHeight="1" x14ac:dyDescent="0.2">
      <c r="A5" s="508" t="s">
        <v>185</v>
      </c>
      <c r="B5" s="509"/>
      <c r="C5" s="523" t="str">
        <f>TRIM('Auswahl Belegaufstellungen'!Stm_ApplicantName)</f>
        <v/>
      </c>
      <c r="D5" s="524"/>
      <c r="E5" s="524"/>
      <c r="F5" s="525"/>
      <c r="G5" s="119"/>
    </row>
    <row r="6" spans="1:12" ht="12.75" customHeight="1" x14ac:dyDescent="0.2">
      <c r="A6" s="120"/>
      <c r="B6" s="120"/>
      <c r="C6" s="123"/>
      <c r="D6" s="123"/>
      <c r="E6" s="122"/>
      <c r="F6" s="122"/>
    </row>
    <row r="7" spans="1:12" ht="16.5" customHeight="1" x14ac:dyDescent="0.2">
      <c r="A7" s="508" t="s">
        <v>186</v>
      </c>
      <c r="B7" s="509"/>
      <c r="C7" s="523" t="str">
        <f>TRIM('Auswahl Belegaufstellungen'!Stm_ApplicationID)</f>
        <v>/ EndZ</v>
      </c>
      <c r="D7" s="524"/>
      <c r="E7" s="524"/>
      <c r="F7" s="525"/>
      <c r="G7" s="119"/>
    </row>
    <row r="8" spans="1:12" ht="12.75" customHeight="1" x14ac:dyDescent="0.2">
      <c r="A8" s="120"/>
      <c r="B8" s="120"/>
      <c r="C8" s="123"/>
      <c r="D8" s="123"/>
      <c r="E8" s="122"/>
      <c r="F8" s="122"/>
    </row>
    <row r="9" spans="1:12" ht="16.5" customHeight="1" x14ac:dyDescent="0.2">
      <c r="A9" s="508" t="s">
        <v>187</v>
      </c>
      <c r="B9" s="509"/>
      <c r="C9" s="510" t="str">
        <f>'Auswahl Belegaufstellungen'!Stm_TaxDeduct</f>
        <v>Ja</v>
      </c>
      <c r="D9" s="511"/>
      <c r="E9" s="511"/>
      <c r="F9" s="512"/>
      <c r="G9" s="119"/>
    </row>
    <row r="10" spans="1:12" ht="12.75" customHeight="1" x14ac:dyDescent="0.2">
      <c r="A10" s="120"/>
      <c r="B10" s="120"/>
      <c r="C10" s="120"/>
      <c r="D10" s="120"/>
    </row>
    <row r="11" spans="1:12" ht="16.5" customHeight="1" x14ac:dyDescent="0.2">
      <c r="A11" s="513" t="s">
        <v>188</v>
      </c>
      <c r="B11" s="514"/>
      <c r="C11" s="124"/>
      <c r="D11" s="105" t="s">
        <v>189</v>
      </c>
      <c r="E11" s="125" t="s">
        <v>195</v>
      </c>
      <c r="F11" s="105" t="s">
        <v>190</v>
      </c>
    </row>
    <row r="12" spans="1:12" ht="16.5" customHeight="1" x14ac:dyDescent="0.2">
      <c r="A12" s="515" t="s">
        <v>191</v>
      </c>
      <c r="B12" s="516"/>
      <c r="C12" s="124"/>
      <c r="D12" s="117" t="str">
        <f>IF(TRIM('Auswahl Belegaufstellungen'!Stm_SupportPeriodStart)="","",'Auswahl Belegaufstellungen'!Stm_SupportPeriodStart)</f>
        <v/>
      </c>
      <c r="E12" s="126" t="s">
        <v>195</v>
      </c>
      <c r="F12" s="127" t="str">
        <f>IF(TRIM('Auswahl Belegaufstellungen'!Stm_SupportPeriodEnd)="","",'Auswahl Belegaufstellungen'!Stm_SupportPeriodEnd)</f>
        <v/>
      </c>
    </row>
    <row r="13" spans="1:12" ht="16.5" customHeight="1" x14ac:dyDescent="0.2">
      <c r="A13" s="128"/>
      <c r="B13" s="128"/>
      <c r="C13" s="129"/>
      <c r="D13" s="130"/>
      <c r="E13" s="131"/>
      <c r="F13" s="132"/>
    </row>
    <row r="14" spans="1:12" ht="16.5" customHeight="1" x14ac:dyDescent="0.2">
      <c r="A14" s="133"/>
      <c r="B14" s="134" t="s">
        <v>196</v>
      </c>
      <c r="C14" s="517" t="s">
        <v>197</v>
      </c>
      <c r="D14" s="518"/>
      <c r="E14" s="518"/>
      <c r="F14" s="519"/>
      <c r="G14" s="119"/>
    </row>
    <row r="15" spans="1:12" ht="13.5" customHeight="1" x14ac:dyDescent="0.2"/>
    <row r="16" spans="1:12" ht="16.5" hidden="1" customHeight="1" x14ac:dyDescent="0.2">
      <c r="A16" s="520" t="s">
        <v>198</v>
      </c>
      <c r="B16" s="521"/>
      <c r="C16" s="521"/>
      <c r="D16" s="521"/>
      <c r="E16" s="521"/>
      <c r="F16" s="521"/>
      <c r="G16" s="521"/>
      <c r="H16" s="521"/>
      <c r="I16" s="521"/>
      <c r="J16" s="521"/>
      <c r="K16" s="521"/>
      <c r="L16" s="522"/>
    </row>
    <row r="17" spans="1:12" ht="27" hidden="1" customHeight="1" thickBot="1" x14ac:dyDescent="0.25">
      <c r="A17" s="502"/>
      <c r="B17" s="503"/>
      <c r="C17" s="503"/>
      <c r="D17" s="503"/>
      <c r="E17" s="503"/>
      <c r="F17" s="503"/>
      <c r="G17" s="503"/>
      <c r="H17" s="503"/>
      <c r="I17" s="503"/>
      <c r="J17" s="503"/>
      <c r="K17" s="503"/>
      <c r="L17" s="504"/>
    </row>
    <row r="18" spans="1:12" ht="12.75" customHeight="1" x14ac:dyDescent="0.2"/>
    <row r="19" spans="1:12" ht="12.75" hidden="1" customHeight="1" x14ac:dyDescent="0.2"/>
    <row r="20" spans="1:12" ht="12.75" hidden="1" customHeight="1" x14ac:dyDescent="0.2"/>
    <row r="21" spans="1:12" ht="12.75" hidden="1" customHeight="1" x14ac:dyDescent="0.2"/>
    <row r="22" spans="1:12" ht="12.75" hidden="1" customHeight="1" x14ac:dyDescent="0.2"/>
    <row r="23" spans="1:12" ht="12.75" hidden="1" customHeight="1" x14ac:dyDescent="0.2"/>
    <row r="24" spans="1:12" ht="12.75" hidden="1" customHeight="1" x14ac:dyDescent="0.2"/>
    <row r="25" spans="1:12" ht="12.75" hidden="1" customHeight="1" x14ac:dyDescent="0.2"/>
    <row r="26" spans="1:12" ht="12.75" hidden="1" customHeight="1" x14ac:dyDescent="0.2"/>
    <row r="27" spans="1:12" ht="12.75" hidden="1" customHeight="1" x14ac:dyDescent="0.2"/>
    <row r="28" spans="1:12" ht="12.75" hidden="1" customHeight="1" x14ac:dyDescent="0.2"/>
    <row r="29" spans="1:12" ht="12.75" hidden="1" customHeight="1" x14ac:dyDescent="0.2"/>
    <row r="30" spans="1:12" ht="12.75" hidden="1" customHeight="1" x14ac:dyDescent="0.2"/>
    <row r="31" spans="1:12" ht="12.75" hidden="1" customHeight="1" x14ac:dyDescent="0.2"/>
    <row r="32" spans="1:12" ht="12.75" hidden="1" customHeight="1" x14ac:dyDescent="0.2"/>
    <row r="33" spans="1:12" ht="12.75" hidden="1" customHeight="1" x14ac:dyDescent="0.2"/>
    <row r="34" spans="1:12" ht="12.75" hidden="1" customHeight="1" x14ac:dyDescent="0.2"/>
    <row r="35" spans="1:12" ht="12.75" hidden="1" customHeight="1" x14ac:dyDescent="0.2"/>
    <row r="36" spans="1:12" ht="12.75" hidden="1" customHeight="1" x14ac:dyDescent="0.2"/>
    <row r="37" spans="1:12" ht="12.75" hidden="1" customHeight="1" x14ac:dyDescent="0.2"/>
    <row r="38" spans="1:12" ht="12.75" hidden="1" customHeight="1" x14ac:dyDescent="0.2"/>
    <row r="39" spans="1:12" ht="12.75" hidden="1" customHeight="1" x14ac:dyDescent="0.2"/>
    <row r="40" spans="1:12" ht="12.75" hidden="1" customHeight="1" x14ac:dyDescent="0.2"/>
    <row r="41" spans="1:12" ht="12.75" hidden="1" customHeight="1" x14ac:dyDescent="0.2">
      <c r="A41">
        <v>255</v>
      </c>
      <c r="B41">
        <v>1023</v>
      </c>
      <c r="C41">
        <v>3</v>
      </c>
      <c r="D41">
        <v>1</v>
      </c>
      <c r="E41" t="s">
        <v>197</v>
      </c>
      <c r="F41" t="s">
        <v>199</v>
      </c>
      <c r="G41" t="s">
        <v>197</v>
      </c>
      <c r="H41" t="s">
        <v>200</v>
      </c>
    </row>
    <row r="42" spans="1:12" ht="20.25" hidden="1" customHeight="1" x14ac:dyDescent="0.3">
      <c r="A42" s="505" t="s">
        <v>201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7"/>
    </row>
    <row r="43" spans="1:12" ht="40.5" hidden="1" customHeight="1" x14ac:dyDescent="0.2">
      <c r="A43" s="135" t="s">
        <v>202</v>
      </c>
      <c r="B43" s="135" t="s">
        <v>203</v>
      </c>
      <c r="C43" s="135" t="s">
        <v>199</v>
      </c>
      <c r="D43" s="136" t="s">
        <v>204</v>
      </c>
      <c r="E43" s="137" t="s">
        <v>205</v>
      </c>
      <c r="F43" s="137" t="s">
        <v>206</v>
      </c>
      <c r="G43" s="137" t="s">
        <v>207</v>
      </c>
      <c r="H43" s="137" t="s">
        <v>208</v>
      </c>
      <c r="I43" s="138" t="s">
        <v>209</v>
      </c>
      <c r="J43" s="138" t="s">
        <v>210</v>
      </c>
      <c r="K43" s="139" t="s">
        <v>211</v>
      </c>
      <c r="L43" s="140" t="s">
        <v>212</v>
      </c>
    </row>
    <row r="44" spans="1:12" ht="12.75" hidden="1" customHeight="1" x14ac:dyDescent="0.2">
      <c r="A44" s="141"/>
      <c r="B44" s="141"/>
      <c r="C44" s="142"/>
      <c r="D44" s="143"/>
      <c r="E44" s="143"/>
      <c r="F44" s="143"/>
      <c r="G44" s="143"/>
      <c r="H44" s="143"/>
      <c r="I44" s="143"/>
      <c r="J44" s="143"/>
      <c r="K44" s="143"/>
      <c r="L44" s="143"/>
    </row>
    <row r="45" spans="1:12" ht="12.75" hidden="1" customHeight="1" x14ac:dyDescent="0.2">
      <c r="A45" s="144"/>
      <c r="B45" s="145" t="s">
        <v>213</v>
      </c>
      <c r="C45" s="142"/>
      <c r="D45" s="143"/>
      <c r="E45" s="143"/>
      <c r="F45" s="143"/>
      <c r="G45" s="143"/>
      <c r="H45" s="143"/>
      <c r="I45" s="143"/>
      <c r="J45" s="143"/>
      <c r="K45" s="143"/>
      <c r="L45" s="146"/>
    </row>
    <row r="46" spans="1:12" ht="12.75" hidden="1" customHeight="1" x14ac:dyDescent="0.2"/>
    <row r="47" spans="1:12" ht="12.75" hidden="1" customHeight="1" x14ac:dyDescent="0.2">
      <c r="A47" s="144"/>
      <c r="B47" s="145" t="s">
        <v>214</v>
      </c>
      <c r="C47" s="147"/>
      <c r="D47" s="143"/>
      <c r="E47" s="143"/>
      <c r="F47" s="143"/>
      <c r="G47" s="143"/>
      <c r="H47" s="143"/>
      <c r="I47" s="143"/>
      <c r="J47" s="143"/>
      <c r="K47" s="143"/>
      <c r="L47" s="146"/>
    </row>
    <row r="48" spans="1:12" ht="20.25" customHeight="1" x14ac:dyDescent="0.3">
      <c r="A48" s="505" t="s">
        <v>215</v>
      </c>
      <c r="B48" s="506"/>
      <c r="C48" s="506"/>
      <c r="D48" s="506"/>
      <c r="E48" s="506"/>
      <c r="F48" s="506"/>
      <c r="G48" s="506"/>
      <c r="H48" s="506"/>
      <c r="I48" s="506"/>
      <c r="J48" s="506"/>
      <c r="K48" s="506"/>
      <c r="L48" s="507"/>
    </row>
    <row r="49" spans="1:12" ht="40.5" customHeight="1" x14ac:dyDescent="0.2">
      <c r="A49" s="135" t="s">
        <v>202</v>
      </c>
      <c r="B49" s="135" t="s">
        <v>203</v>
      </c>
      <c r="C49" s="135" t="s">
        <v>199</v>
      </c>
      <c r="D49" s="136" t="s">
        <v>204</v>
      </c>
      <c r="E49" s="137" t="s">
        <v>205</v>
      </c>
      <c r="F49" s="137" t="s">
        <v>206</v>
      </c>
      <c r="G49" s="137" t="s">
        <v>207</v>
      </c>
      <c r="H49" s="137" t="s">
        <v>208</v>
      </c>
      <c r="I49" s="138" t="s">
        <v>209</v>
      </c>
      <c r="J49" s="138" t="s">
        <v>210</v>
      </c>
      <c r="K49" s="139" t="s">
        <v>211</v>
      </c>
      <c r="L49" s="140" t="s">
        <v>212</v>
      </c>
    </row>
    <row r="50" spans="1:12" x14ac:dyDescent="0.2">
      <c r="A50" s="148" t="s">
        <v>216</v>
      </c>
      <c r="B50" s="141" t="s">
        <v>216</v>
      </c>
      <c r="C50" s="142" t="s">
        <v>217</v>
      </c>
      <c r="D50" s="143">
        <f>Standardkosten!StdCost_TotalCost</f>
        <v>0</v>
      </c>
      <c r="E50" s="143">
        <f>Standardkosten!StdCost_TotalCost</f>
        <v>0</v>
      </c>
      <c r="F50" s="143">
        <f>Standardkosten!StdCost_AppliedCost</f>
        <v>0</v>
      </c>
      <c r="G50" s="143">
        <f>Standardkosten!StdCost_ReducedCostVWK</f>
        <v>0</v>
      </c>
      <c r="H50" s="143">
        <f>Standardkosten!StdCost_AcceptedCostVWK</f>
        <v>0</v>
      </c>
      <c r="I50" s="143">
        <f>Standardkosten!StdCost_ReducedCostVOK</f>
        <v>0</v>
      </c>
      <c r="J50" s="143">
        <f>Standardkosten!StdCost_AcceptedCostVOK</f>
        <v>0</v>
      </c>
      <c r="K50" s="143">
        <f>Standardkosten!StdCost_SanctionsVOK</f>
        <v>0</v>
      </c>
      <c r="L50" s="143"/>
    </row>
    <row r="51" spans="1:12" ht="12.75" customHeight="1" x14ac:dyDescent="0.2">
      <c r="A51" s="144"/>
      <c r="B51" s="145" t="s">
        <v>213</v>
      </c>
      <c r="C51" s="142" t="s">
        <v>217</v>
      </c>
      <c r="D51" s="143">
        <f t="shared" ref="D51:K51" si="0">SUM(D50:D50)</f>
        <v>0</v>
      </c>
      <c r="E51" s="143">
        <f t="shared" si="0"/>
        <v>0</v>
      </c>
      <c r="F51" s="143">
        <f t="shared" si="0"/>
        <v>0</v>
      </c>
      <c r="G51" s="143">
        <f t="shared" si="0"/>
        <v>0</v>
      </c>
      <c r="H51" s="143">
        <f t="shared" si="0"/>
        <v>0</v>
      </c>
      <c r="I51" s="143">
        <f t="shared" si="0"/>
        <v>0</v>
      </c>
      <c r="J51" s="143">
        <f t="shared" si="0"/>
        <v>0</v>
      </c>
      <c r="K51" s="143">
        <f t="shared" si="0"/>
        <v>0</v>
      </c>
      <c r="L51" s="146"/>
    </row>
    <row r="52" spans="1:12" ht="12.75" customHeight="1" x14ac:dyDescent="0.2"/>
    <row r="53" spans="1:12" ht="20.25" customHeight="1" x14ac:dyDescent="0.3">
      <c r="A53" s="505" t="s">
        <v>201</v>
      </c>
      <c r="B53" s="506"/>
      <c r="C53" s="506"/>
      <c r="D53" s="506"/>
      <c r="E53" s="506"/>
      <c r="F53" s="506"/>
      <c r="G53" s="506"/>
      <c r="H53" s="506"/>
      <c r="I53" s="506"/>
      <c r="J53" s="506"/>
      <c r="K53" s="506"/>
      <c r="L53" s="507"/>
    </row>
    <row r="54" spans="1:12" ht="40.5" customHeight="1" x14ac:dyDescent="0.2">
      <c r="A54" s="135" t="s">
        <v>202</v>
      </c>
      <c r="B54" s="135" t="s">
        <v>203</v>
      </c>
      <c r="C54" s="135" t="s">
        <v>199</v>
      </c>
      <c r="D54" s="136" t="s">
        <v>204</v>
      </c>
      <c r="E54" s="137" t="s">
        <v>205</v>
      </c>
      <c r="F54" s="137" t="s">
        <v>206</v>
      </c>
      <c r="G54" s="137" t="s">
        <v>207</v>
      </c>
      <c r="H54" s="137" t="s">
        <v>208</v>
      </c>
      <c r="I54" s="138" t="s">
        <v>209</v>
      </c>
      <c r="J54" s="138" t="s">
        <v>210</v>
      </c>
      <c r="K54" s="139" t="s">
        <v>211</v>
      </c>
      <c r="L54" s="140" t="s">
        <v>212</v>
      </c>
    </row>
    <row r="55" spans="1:12" x14ac:dyDescent="0.2">
      <c r="A55" s="144"/>
      <c r="B55" s="145" t="s">
        <v>214</v>
      </c>
      <c r="C55" s="147"/>
      <c r="D55" s="143">
        <f t="shared" ref="D55:L55" si="1">D51</f>
        <v>0</v>
      </c>
      <c r="E55" s="143">
        <f t="shared" si="1"/>
        <v>0</v>
      </c>
      <c r="F55" s="143">
        <f t="shared" si="1"/>
        <v>0</v>
      </c>
      <c r="G55" s="143">
        <f t="shared" si="1"/>
        <v>0</v>
      </c>
      <c r="H55" s="143">
        <f t="shared" si="1"/>
        <v>0</v>
      </c>
      <c r="I55" s="143">
        <f t="shared" si="1"/>
        <v>0</v>
      </c>
      <c r="J55" s="143">
        <f t="shared" si="1"/>
        <v>0</v>
      </c>
      <c r="K55" s="143">
        <f t="shared" si="1"/>
        <v>0</v>
      </c>
      <c r="L55" s="146">
        <f t="shared" si="1"/>
        <v>0</v>
      </c>
    </row>
  </sheetData>
  <sheetProtection algorithmName="SHA-512" hashValue="tWoHQBm9PmnmNAPl+ZhZI285efaeFrxvoa3vjE/51ItbWwy3O8oHS0lNBYi0J5KA6lC63UIzHVQehvh6a18E2Q==" saltValue="RzkcMo7KDBfLmmi/GNqN3A==" spinCount="100000" sheet="1" objects="1" scenarios="1"/>
  <mergeCells count="17">
    <mergeCell ref="A7:B7"/>
    <mergeCell ref="C7:F7"/>
    <mergeCell ref="A1:L1"/>
    <mergeCell ref="A3:B3"/>
    <mergeCell ref="C3:F3"/>
    <mergeCell ref="A5:B5"/>
    <mergeCell ref="C5:F5"/>
    <mergeCell ref="A17:L17"/>
    <mergeCell ref="A42:L42"/>
    <mergeCell ref="A48:L48"/>
    <mergeCell ref="A53:L53"/>
    <mergeCell ref="A9:B9"/>
    <mergeCell ref="C9:F9"/>
    <mergeCell ref="A11:B11"/>
    <mergeCell ref="A12:B12"/>
    <mergeCell ref="C14:F14"/>
    <mergeCell ref="A16:L16"/>
  </mergeCells>
  <dataValidations count="1">
    <dataValidation type="list" allowBlank="1" showInputMessage="1" showErrorMessage="1" sqref="C14:F14 IY14:JB14 SU14:SX14 ACQ14:ACT14 AMM14:AMP14 AWI14:AWL14 BGE14:BGH14 BQA14:BQD14 BZW14:BZZ14 CJS14:CJV14 CTO14:CTR14 DDK14:DDN14 DNG14:DNJ14 DXC14:DXF14 EGY14:EHB14 EQU14:EQX14 FAQ14:FAT14 FKM14:FKP14 FUI14:FUL14 GEE14:GEH14 GOA14:GOD14 GXW14:GXZ14 HHS14:HHV14 HRO14:HRR14 IBK14:IBN14 ILG14:ILJ14 IVC14:IVF14 JEY14:JFB14 JOU14:JOX14 JYQ14:JYT14 KIM14:KIP14 KSI14:KSL14 LCE14:LCH14 LMA14:LMD14 LVW14:LVZ14 MFS14:MFV14 MPO14:MPR14 MZK14:MZN14 NJG14:NJJ14 NTC14:NTF14 OCY14:ODB14 OMU14:OMX14 OWQ14:OWT14 PGM14:PGP14 PQI14:PQL14 QAE14:QAH14 QKA14:QKD14 QTW14:QTZ14 RDS14:RDV14 RNO14:RNR14 RXK14:RXN14 SHG14:SHJ14 SRC14:SRF14 TAY14:TBB14 TKU14:TKX14 TUQ14:TUT14 UEM14:UEP14 UOI14:UOL14 UYE14:UYH14 VIA14:VID14 VRW14:VRZ14 WBS14:WBV14 WLO14:WLR14 WVK14:WVN14 C65550:F65550 IY65550:JB65550 SU65550:SX65550 ACQ65550:ACT65550 AMM65550:AMP65550 AWI65550:AWL65550 BGE65550:BGH65550 BQA65550:BQD65550 BZW65550:BZZ65550 CJS65550:CJV65550 CTO65550:CTR65550 DDK65550:DDN65550 DNG65550:DNJ65550 DXC65550:DXF65550 EGY65550:EHB65550 EQU65550:EQX65550 FAQ65550:FAT65550 FKM65550:FKP65550 FUI65550:FUL65550 GEE65550:GEH65550 GOA65550:GOD65550 GXW65550:GXZ65550 HHS65550:HHV65550 HRO65550:HRR65550 IBK65550:IBN65550 ILG65550:ILJ65550 IVC65550:IVF65550 JEY65550:JFB65550 JOU65550:JOX65550 JYQ65550:JYT65550 KIM65550:KIP65550 KSI65550:KSL65550 LCE65550:LCH65550 LMA65550:LMD65550 LVW65550:LVZ65550 MFS65550:MFV65550 MPO65550:MPR65550 MZK65550:MZN65550 NJG65550:NJJ65550 NTC65550:NTF65550 OCY65550:ODB65550 OMU65550:OMX65550 OWQ65550:OWT65550 PGM65550:PGP65550 PQI65550:PQL65550 QAE65550:QAH65550 QKA65550:QKD65550 QTW65550:QTZ65550 RDS65550:RDV65550 RNO65550:RNR65550 RXK65550:RXN65550 SHG65550:SHJ65550 SRC65550:SRF65550 TAY65550:TBB65550 TKU65550:TKX65550 TUQ65550:TUT65550 UEM65550:UEP65550 UOI65550:UOL65550 UYE65550:UYH65550 VIA65550:VID65550 VRW65550:VRZ65550 WBS65550:WBV65550 WLO65550:WLR65550 WVK65550:WVN65550 C131086:F131086 IY131086:JB131086 SU131086:SX131086 ACQ131086:ACT131086 AMM131086:AMP131086 AWI131086:AWL131086 BGE131086:BGH131086 BQA131086:BQD131086 BZW131086:BZZ131086 CJS131086:CJV131086 CTO131086:CTR131086 DDK131086:DDN131086 DNG131086:DNJ131086 DXC131086:DXF131086 EGY131086:EHB131086 EQU131086:EQX131086 FAQ131086:FAT131086 FKM131086:FKP131086 FUI131086:FUL131086 GEE131086:GEH131086 GOA131086:GOD131086 GXW131086:GXZ131086 HHS131086:HHV131086 HRO131086:HRR131086 IBK131086:IBN131086 ILG131086:ILJ131086 IVC131086:IVF131086 JEY131086:JFB131086 JOU131086:JOX131086 JYQ131086:JYT131086 KIM131086:KIP131086 KSI131086:KSL131086 LCE131086:LCH131086 LMA131086:LMD131086 LVW131086:LVZ131086 MFS131086:MFV131086 MPO131086:MPR131086 MZK131086:MZN131086 NJG131086:NJJ131086 NTC131086:NTF131086 OCY131086:ODB131086 OMU131086:OMX131086 OWQ131086:OWT131086 PGM131086:PGP131086 PQI131086:PQL131086 QAE131086:QAH131086 QKA131086:QKD131086 QTW131086:QTZ131086 RDS131086:RDV131086 RNO131086:RNR131086 RXK131086:RXN131086 SHG131086:SHJ131086 SRC131086:SRF131086 TAY131086:TBB131086 TKU131086:TKX131086 TUQ131086:TUT131086 UEM131086:UEP131086 UOI131086:UOL131086 UYE131086:UYH131086 VIA131086:VID131086 VRW131086:VRZ131086 WBS131086:WBV131086 WLO131086:WLR131086 WVK131086:WVN131086 C196622:F196622 IY196622:JB196622 SU196622:SX196622 ACQ196622:ACT196622 AMM196622:AMP196622 AWI196622:AWL196622 BGE196622:BGH196622 BQA196622:BQD196622 BZW196622:BZZ196622 CJS196622:CJV196622 CTO196622:CTR196622 DDK196622:DDN196622 DNG196622:DNJ196622 DXC196622:DXF196622 EGY196622:EHB196622 EQU196622:EQX196622 FAQ196622:FAT196622 FKM196622:FKP196622 FUI196622:FUL196622 GEE196622:GEH196622 GOA196622:GOD196622 GXW196622:GXZ196622 HHS196622:HHV196622 HRO196622:HRR196622 IBK196622:IBN196622 ILG196622:ILJ196622 IVC196622:IVF196622 JEY196622:JFB196622 JOU196622:JOX196622 JYQ196622:JYT196622 KIM196622:KIP196622 KSI196622:KSL196622 LCE196622:LCH196622 LMA196622:LMD196622 LVW196622:LVZ196622 MFS196622:MFV196622 MPO196622:MPR196622 MZK196622:MZN196622 NJG196622:NJJ196622 NTC196622:NTF196622 OCY196622:ODB196622 OMU196622:OMX196622 OWQ196622:OWT196622 PGM196622:PGP196622 PQI196622:PQL196622 QAE196622:QAH196622 QKA196622:QKD196622 QTW196622:QTZ196622 RDS196622:RDV196622 RNO196622:RNR196622 RXK196622:RXN196622 SHG196622:SHJ196622 SRC196622:SRF196622 TAY196622:TBB196622 TKU196622:TKX196622 TUQ196622:TUT196622 UEM196622:UEP196622 UOI196622:UOL196622 UYE196622:UYH196622 VIA196622:VID196622 VRW196622:VRZ196622 WBS196622:WBV196622 WLO196622:WLR196622 WVK196622:WVN196622 C262158:F262158 IY262158:JB262158 SU262158:SX262158 ACQ262158:ACT262158 AMM262158:AMP262158 AWI262158:AWL262158 BGE262158:BGH262158 BQA262158:BQD262158 BZW262158:BZZ262158 CJS262158:CJV262158 CTO262158:CTR262158 DDK262158:DDN262158 DNG262158:DNJ262158 DXC262158:DXF262158 EGY262158:EHB262158 EQU262158:EQX262158 FAQ262158:FAT262158 FKM262158:FKP262158 FUI262158:FUL262158 GEE262158:GEH262158 GOA262158:GOD262158 GXW262158:GXZ262158 HHS262158:HHV262158 HRO262158:HRR262158 IBK262158:IBN262158 ILG262158:ILJ262158 IVC262158:IVF262158 JEY262158:JFB262158 JOU262158:JOX262158 JYQ262158:JYT262158 KIM262158:KIP262158 KSI262158:KSL262158 LCE262158:LCH262158 LMA262158:LMD262158 LVW262158:LVZ262158 MFS262158:MFV262158 MPO262158:MPR262158 MZK262158:MZN262158 NJG262158:NJJ262158 NTC262158:NTF262158 OCY262158:ODB262158 OMU262158:OMX262158 OWQ262158:OWT262158 PGM262158:PGP262158 PQI262158:PQL262158 QAE262158:QAH262158 QKA262158:QKD262158 QTW262158:QTZ262158 RDS262158:RDV262158 RNO262158:RNR262158 RXK262158:RXN262158 SHG262158:SHJ262158 SRC262158:SRF262158 TAY262158:TBB262158 TKU262158:TKX262158 TUQ262158:TUT262158 UEM262158:UEP262158 UOI262158:UOL262158 UYE262158:UYH262158 VIA262158:VID262158 VRW262158:VRZ262158 WBS262158:WBV262158 WLO262158:WLR262158 WVK262158:WVN262158 C327694:F327694 IY327694:JB327694 SU327694:SX327694 ACQ327694:ACT327694 AMM327694:AMP327694 AWI327694:AWL327694 BGE327694:BGH327694 BQA327694:BQD327694 BZW327694:BZZ327694 CJS327694:CJV327694 CTO327694:CTR327694 DDK327694:DDN327694 DNG327694:DNJ327694 DXC327694:DXF327694 EGY327694:EHB327694 EQU327694:EQX327694 FAQ327694:FAT327694 FKM327694:FKP327694 FUI327694:FUL327694 GEE327694:GEH327694 GOA327694:GOD327694 GXW327694:GXZ327694 HHS327694:HHV327694 HRO327694:HRR327694 IBK327694:IBN327694 ILG327694:ILJ327694 IVC327694:IVF327694 JEY327694:JFB327694 JOU327694:JOX327694 JYQ327694:JYT327694 KIM327694:KIP327694 KSI327694:KSL327694 LCE327694:LCH327694 LMA327694:LMD327694 LVW327694:LVZ327694 MFS327694:MFV327694 MPO327694:MPR327694 MZK327694:MZN327694 NJG327694:NJJ327694 NTC327694:NTF327694 OCY327694:ODB327694 OMU327694:OMX327694 OWQ327694:OWT327694 PGM327694:PGP327694 PQI327694:PQL327694 QAE327694:QAH327694 QKA327694:QKD327694 QTW327694:QTZ327694 RDS327694:RDV327694 RNO327694:RNR327694 RXK327694:RXN327694 SHG327694:SHJ327694 SRC327694:SRF327694 TAY327694:TBB327694 TKU327694:TKX327694 TUQ327694:TUT327694 UEM327694:UEP327694 UOI327694:UOL327694 UYE327694:UYH327694 VIA327694:VID327694 VRW327694:VRZ327694 WBS327694:WBV327694 WLO327694:WLR327694 WVK327694:WVN327694 C393230:F393230 IY393230:JB393230 SU393230:SX393230 ACQ393230:ACT393230 AMM393230:AMP393230 AWI393230:AWL393230 BGE393230:BGH393230 BQA393230:BQD393230 BZW393230:BZZ393230 CJS393230:CJV393230 CTO393230:CTR393230 DDK393230:DDN393230 DNG393230:DNJ393230 DXC393230:DXF393230 EGY393230:EHB393230 EQU393230:EQX393230 FAQ393230:FAT393230 FKM393230:FKP393230 FUI393230:FUL393230 GEE393230:GEH393230 GOA393230:GOD393230 GXW393230:GXZ393230 HHS393230:HHV393230 HRO393230:HRR393230 IBK393230:IBN393230 ILG393230:ILJ393230 IVC393230:IVF393230 JEY393230:JFB393230 JOU393230:JOX393230 JYQ393230:JYT393230 KIM393230:KIP393230 KSI393230:KSL393230 LCE393230:LCH393230 LMA393230:LMD393230 LVW393230:LVZ393230 MFS393230:MFV393230 MPO393230:MPR393230 MZK393230:MZN393230 NJG393230:NJJ393230 NTC393230:NTF393230 OCY393230:ODB393230 OMU393230:OMX393230 OWQ393230:OWT393230 PGM393230:PGP393230 PQI393230:PQL393230 QAE393230:QAH393230 QKA393230:QKD393230 QTW393230:QTZ393230 RDS393230:RDV393230 RNO393230:RNR393230 RXK393230:RXN393230 SHG393230:SHJ393230 SRC393230:SRF393230 TAY393230:TBB393230 TKU393230:TKX393230 TUQ393230:TUT393230 UEM393230:UEP393230 UOI393230:UOL393230 UYE393230:UYH393230 VIA393230:VID393230 VRW393230:VRZ393230 WBS393230:WBV393230 WLO393230:WLR393230 WVK393230:WVN393230 C458766:F458766 IY458766:JB458766 SU458766:SX458766 ACQ458766:ACT458766 AMM458766:AMP458766 AWI458766:AWL458766 BGE458766:BGH458766 BQA458766:BQD458766 BZW458766:BZZ458766 CJS458766:CJV458766 CTO458766:CTR458766 DDK458766:DDN458766 DNG458766:DNJ458766 DXC458766:DXF458766 EGY458766:EHB458766 EQU458766:EQX458766 FAQ458766:FAT458766 FKM458766:FKP458766 FUI458766:FUL458766 GEE458766:GEH458766 GOA458766:GOD458766 GXW458766:GXZ458766 HHS458766:HHV458766 HRO458766:HRR458766 IBK458766:IBN458766 ILG458766:ILJ458766 IVC458766:IVF458766 JEY458766:JFB458766 JOU458766:JOX458766 JYQ458766:JYT458766 KIM458766:KIP458766 KSI458766:KSL458766 LCE458766:LCH458766 LMA458766:LMD458766 LVW458766:LVZ458766 MFS458766:MFV458766 MPO458766:MPR458766 MZK458766:MZN458766 NJG458766:NJJ458766 NTC458766:NTF458766 OCY458766:ODB458766 OMU458766:OMX458766 OWQ458766:OWT458766 PGM458766:PGP458766 PQI458766:PQL458766 QAE458766:QAH458766 QKA458766:QKD458766 QTW458766:QTZ458766 RDS458766:RDV458766 RNO458766:RNR458766 RXK458766:RXN458766 SHG458766:SHJ458766 SRC458766:SRF458766 TAY458766:TBB458766 TKU458766:TKX458766 TUQ458766:TUT458766 UEM458766:UEP458766 UOI458766:UOL458766 UYE458766:UYH458766 VIA458766:VID458766 VRW458766:VRZ458766 WBS458766:WBV458766 WLO458766:WLR458766 WVK458766:WVN458766 C524302:F524302 IY524302:JB524302 SU524302:SX524302 ACQ524302:ACT524302 AMM524302:AMP524302 AWI524302:AWL524302 BGE524302:BGH524302 BQA524302:BQD524302 BZW524302:BZZ524302 CJS524302:CJV524302 CTO524302:CTR524302 DDK524302:DDN524302 DNG524302:DNJ524302 DXC524302:DXF524302 EGY524302:EHB524302 EQU524302:EQX524302 FAQ524302:FAT524302 FKM524302:FKP524302 FUI524302:FUL524302 GEE524302:GEH524302 GOA524302:GOD524302 GXW524302:GXZ524302 HHS524302:HHV524302 HRO524302:HRR524302 IBK524302:IBN524302 ILG524302:ILJ524302 IVC524302:IVF524302 JEY524302:JFB524302 JOU524302:JOX524302 JYQ524302:JYT524302 KIM524302:KIP524302 KSI524302:KSL524302 LCE524302:LCH524302 LMA524302:LMD524302 LVW524302:LVZ524302 MFS524302:MFV524302 MPO524302:MPR524302 MZK524302:MZN524302 NJG524302:NJJ524302 NTC524302:NTF524302 OCY524302:ODB524302 OMU524302:OMX524302 OWQ524302:OWT524302 PGM524302:PGP524302 PQI524302:PQL524302 QAE524302:QAH524302 QKA524302:QKD524302 QTW524302:QTZ524302 RDS524302:RDV524302 RNO524302:RNR524302 RXK524302:RXN524302 SHG524302:SHJ524302 SRC524302:SRF524302 TAY524302:TBB524302 TKU524302:TKX524302 TUQ524302:TUT524302 UEM524302:UEP524302 UOI524302:UOL524302 UYE524302:UYH524302 VIA524302:VID524302 VRW524302:VRZ524302 WBS524302:WBV524302 WLO524302:WLR524302 WVK524302:WVN524302 C589838:F589838 IY589838:JB589838 SU589838:SX589838 ACQ589838:ACT589838 AMM589838:AMP589838 AWI589838:AWL589838 BGE589838:BGH589838 BQA589838:BQD589838 BZW589838:BZZ589838 CJS589838:CJV589838 CTO589838:CTR589838 DDK589838:DDN589838 DNG589838:DNJ589838 DXC589838:DXF589838 EGY589838:EHB589838 EQU589838:EQX589838 FAQ589838:FAT589838 FKM589838:FKP589838 FUI589838:FUL589838 GEE589838:GEH589838 GOA589838:GOD589838 GXW589838:GXZ589838 HHS589838:HHV589838 HRO589838:HRR589838 IBK589838:IBN589838 ILG589838:ILJ589838 IVC589838:IVF589838 JEY589838:JFB589838 JOU589838:JOX589838 JYQ589838:JYT589838 KIM589838:KIP589838 KSI589838:KSL589838 LCE589838:LCH589838 LMA589838:LMD589838 LVW589838:LVZ589838 MFS589838:MFV589838 MPO589838:MPR589838 MZK589838:MZN589838 NJG589838:NJJ589838 NTC589838:NTF589838 OCY589838:ODB589838 OMU589838:OMX589838 OWQ589838:OWT589838 PGM589838:PGP589838 PQI589838:PQL589838 QAE589838:QAH589838 QKA589838:QKD589838 QTW589838:QTZ589838 RDS589838:RDV589838 RNO589838:RNR589838 RXK589838:RXN589838 SHG589838:SHJ589838 SRC589838:SRF589838 TAY589838:TBB589838 TKU589838:TKX589838 TUQ589838:TUT589838 UEM589838:UEP589838 UOI589838:UOL589838 UYE589838:UYH589838 VIA589838:VID589838 VRW589838:VRZ589838 WBS589838:WBV589838 WLO589838:WLR589838 WVK589838:WVN589838 C655374:F655374 IY655374:JB655374 SU655374:SX655374 ACQ655374:ACT655374 AMM655374:AMP655374 AWI655374:AWL655374 BGE655374:BGH655374 BQA655374:BQD655374 BZW655374:BZZ655374 CJS655374:CJV655374 CTO655374:CTR655374 DDK655374:DDN655374 DNG655374:DNJ655374 DXC655374:DXF655374 EGY655374:EHB655374 EQU655374:EQX655374 FAQ655374:FAT655374 FKM655374:FKP655374 FUI655374:FUL655374 GEE655374:GEH655374 GOA655374:GOD655374 GXW655374:GXZ655374 HHS655374:HHV655374 HRO655374:HRR655374 IBK655374:IBN655374 ILG655374:ILJ655374 IVC655374:IVF655374 JEY655374:JFB655374 JOU655374:JOX655374 JYQ655374:JYT655374 KIM655374:KIP655374 KSI655374:KSL655374 LCE655374:LCH655374 LMA655374:LMD655374 LVW655374:LVZ655374 MFS655374:MFV655374 MPO655374:MPR655374 MZK655374:MZN655374 NJG655374:NJJ655374 NTC655374:NTF655374 OCY655374:ODB655374 OMU655374:OMX655374 OWQ655374:OWT655374 PGM655374:PGP655374 PQI655374:PQL655374 QAE655374:QAH655374 QKA655374:QKD655374 QTW655374:QTZ655374 RDS655374:RDV655374 RNO655374:RNR655374 RXK655374:RXN655374 SHG655374:SHJ655374 SRC655374:SRF655374 TAY655374:TBB655374 TKU655374:TKX655374 TUQ655374:TUT655374 UEM655374:UEP655374 UOI655374:UOL655374 UYE655374:UYH655374 VIA655374:VID655374 VRW655374:VRZ655374 WBS655374:WBV655374 WLO655374:WLR655374 WVK655374:WVN655374 C720910:F720910 IY720910:JB720910 SU720910:SX720910 ACQ720910:ACT720910 AMM720910:AMP720910 AWI720910:AWL720910 BGE720910:BGH720910 BQA720910:BQD720910 BZW720910:BZZ720910 CJS720910:CJV720910 CTO720910:CTR720910 DDK720910:DDN720910 DNG720910:DNJ720910 DXC720910:DXF720910 EGY720910:EHB720910 EQU720910:EQX720910 FAQ720910:FAT720910 FKM720910:FKP720910 FUI720910:FUL720910 GEE720910:GEH720910 GOA720910:GOD720910 GXW720910:GXZ720910 HHS720910:HHV720910 HRO720910:HRR720910 IBK720910:IBN720910 ILG720910:ILJ720910 IVC720910:IVF720910 JEY720910:JFB720910 JOU720910:JOX720910 JYQ720910:JYT720910 KIM720910:KIP720910 KSI720910:KSL720910 LCE720910:LCH720910 LMA720910:LMD720910 LVW720910:LVZ720910 MFS720910:MFV720910 MPO720910:MPR720910 MZK720910:MZN720910 NJG720910:NJJ720910 NTC720910:NTF720910 OCY720910:ODB720910 OMU720910:OMX720910 OWQ720910:OWT720910 PGM720910:PGP720910 PQI720910:PQL720910 QAE720910:QAH720910 QKA720910:QKD720910 QTW720910:QTZ720910 RDS720910:RDV720910 RNO720910:RNR720910 RXK720910:RXN720910 SHG720910:SHJ720910 SRC720910:SRF720910 TAY720910:TBB720910 TKU720910:TKX720910 TUQ720910:TUT720910 UEM720910:UEP720910 UOI720910:UOL720910 UYE720910:UYH720910 VIA720910:VID720910 VRW720910:VRZ720910 WBS720910:WBV720910 WLO720910:WLR720910 WVK720910:WVN720910 C786446:F786446 IY786446:JB786446 SU786446:SX786446 ACQ786446:ACT786446 AMM786446:AMP786446 AWI786446:AWL786446 BGE786446:BGH786446 BQA786446:BQD786446 BZW786446:BZZ786446 CJS786446:CJV786446 CTO786446:CTR786446 DDK786446:DDN786446 DNG786446:DNJ786446 DXC786446:DXF786446 EGY786446:EHB786446 EQU786446:EQX786446 FAQ786446:FAT786446 FKM786446:FKP786446 FUI786446:FUL786446 GEE786446:GEH786446 GOA786446:GOD786446 GXW786446:GXZ786446 HHS786446:HHV786446 HRO786446:HRR786446 IBK786446:IBN786446 ILG786446:ILJ786446 IVC786446:IVF786446 JEY786446:JFB786446 JOU786446:JOX786446 JYQ786446:JYT786446 KIM786446:KIP786446 KSI786446:KSL786446 LCE786446:LCH786446 LMA786446:LMD786446 LVW786446:LVZ786446 MFS786446:MFV786446 MPO786446:MPR786446 MZK786446:MZN786446 NJG786446:NJJ786446 NTC786446:NTF786446 OCY786446:ODB786446 OMU786446:OMX786446 OWQ786446:OWT786446 PGM786446:PGP786446 PQI786446:PQL786446 QAE786446:QAH786446 QKA786446:QKD786446 QTW786446:QTZ786446 RDS786446:RDV786446 RNO786446:RNR786446 RXK786446:RXN786446 SHG786446:SHJ786446 SRC786446:SRF786446 TAY786446:TBB786446 TKU786446:TKX786446 TUQ786446:TUT786446 UEM786446:UEP786446 UOI786446:UOL786446 UYE786446:UYH786446 VIA786446:VID786446 VRW786446:VRZ786446 WBS786446:WBV786446 WLO786446:WLR786446 WVK786446:WVN786446 C851982:F851982 IY851982:JB851982 SU851982:SX851982 ACQ851982:ACT851982 AMM851982:AMP851982 AWI851982:AWL851982 BGE851982:BGH851982 BQA851982:BQD851982 BZW851982:BZZ851982 CJS851982:CJV851982 CTO851982:CTR851982 DDK851982:DDN851982 DNG851982:DNJ851982 DXC851982:DXF851982 EGY851982:EHB851982 EQU851982:EQX851982 FAQ851982:FAT851982 FKM851982:FKP851982 FUI851982:FUL851982 GEE851982:GEH851982 GOA851982:GOD851982 GXW851982:GXZ851982 HHS851982:HHV851982 HRO851982:HRR851982 IBK851982:IBN851982 ILG851982:ILJ851982 IVC851982:IVF851982 JEY851982:JFB851982 JOU851982:JOX851982 JYQ851982:JYT851982 KIM851982:KIP851982 KSI851982:KSL851982 LCE851982:LCH851982 LMA851982:LMD851982 LVW851982:LVZ851982 MFS851982:MFV851982 MPO851982:MPR851982 MZK851982:MZN851982 NJG851982:NJJ851982 NTC851982:NTF851982 OCY851982:ODB851982 OMU851982:OMX851982 OWQ851982:OWT851982 PGM851982:PGP851982 PQI851982:PQL851982 QAE851982:QAH851982 QKA851982:QKD851982 QTW851982:QTZ851982 RDS851982:RDV851982 RNO851982:RNR851982 RXK851982:RXN851982 SHG851982:SHJ851982 SRC851982:SRF851982 TAY851982:TBB851982 TKU851982:TKX851982 TUQ851982:TUT851982 UEM851982:UEP851982 UOI851982:UOL851982 UYE851982:UYH851982 VIA851982:VID851982 VRW851982:VRZ851982 WBS851982:WBV851982 WLO851982:WLR851982 WVK851982:WVN851982 C917518:F917518 IY917518:JB917518 SU917518:SX917518 ACQ917518:ACT917518 AMM917518:AMP917518 AWI917518:AWL917518 BGE917518:BGH917518 BQA917518:BQD917518 BZW917518:BZZ917518 CJS917518:CJV917518 CTO917518:CTR917518 DDK917518:DDN917518 DNG917518:DNJ917518 DXC917518:DXF917518 EGY917518:EHB917518 EQU917518:EQX917518 FAQ917518:FAT917518 FKM917518:FKP917518 FUI917518:FUL917518 GEE917518:GEH917518 GOA917518:GOD917518 GXW917518:GXZ917518 HHS917518:HHV917518 HRO917518:HRR917518 IBK917518:IBN917518 ILG917518:ILJ917518 IVC917518:IVF917518 JEY917518:JFB917518 JOU917518:JOX917518 JYQ917518:JYT917518 KIM917518:KIP917518 KSI917518:KSL917518 LCE917518:LCH917518 LMA917518:LMD917518 LVW917518:LVZ917518 MFS917518:MFV917518 MPO917518:MPR917518 MZK917518:MZN917518 NJG917518:NJJ917518 NTC917518:NTF917518 OCY917518:ODB917518 OMU917518:OMX917518 OWQ917518:OWT917518 PGM917518:PGP917518 PQI917518:PQL917518 QAE917518:QAH917518 QKA917518:QKD917518 QTW917518:QTZ917518 RDS917518:RDV917518 RNO917518:RNR917518 RXK917518:RXN917518 SHG917518:SHJ917518 SRC917518:SRF917518 TAY917518:TBB917518 TKU917518:TKX917518 TUQ917518:TUT917518 UEM917518:UEP917518 UOI917518:UOL917518 UYE917518:UYH917518 VIA917518:VID917518 VRW917518:VRZ917518 WBS917518:WBV917518 WLO917518:WLR917518 WVK917518:WVN917518 C983054:F983054 IY983054:JB983054 SU983054:SX983054 ACQ983054:ACT983054 AMM983054:AMP983054 AWI983054:AWL983054 BGE983054:BGH983054 BQA983054:BQD983054 BZW983054:BZZ983054 CJS983054:CJV983054 CTO983054:CTR983054 DDK983054:DDN983054 DNG983054:DNJ983054 DXC983054:DXF983054 EGY983054:EHB983054 EQU983054:EQX983054 FAQ983054:FAT983054 FKM983054:FKP983054 FUI983054:FUL983054 GEE983054:GEH983054 GOA983054:GOD983054 GXW983054:GXZ983054 HHS983054:HHV983054 HRO983054:HRR983054 IBK983054:IBN983054 ILG983054:ILJ983054 IVC983054:IVF983054 JEY983054:JFB983054 JOU983054:JOX983054 JYQ983054:JYT983054 KIM983054:KIP983054 KSI983054:KSL983054 LCE983054:LCH983054 LMA983054:LMD983054 LVW983054:LVZ983054 MFS983054:MFV983054 MPO983054:MPR983054 MZK983054:MZN983054 NJG983054:NJJ983054 NTC983054:NTF983054 OCY983054:ODB983054 OMU983054:OMX983054 OWQ983054:OWT983054 PGM983054:PGP983054 PQI983054:PQL983054 QAE983054:QAH983054 QKA983054:QKD983054 QTW983054:QTZ983054 RDS983054:RDV983054 RNO983054:RNR983054 RXK983054:RXN983054 SHG983054:SHJ983054 SRC983054:SRF983054 TAY983054:TBB983054 TKU983054:TKX983054 TUQ983054:TUT983054 UEM983054:UEP983054 UOI983054:UOL983054 UYE983054:UYH983054 VIA983054:VID983054 VRW983054:VRZ983054 WBS983054:WBV983054 WLO983054:WLR983054 WVK983054:WVN983054" xr:uid="{8C4473D5-2061-4017-AE1F-AFEA699BC905}">
      <formula1>"Fördergegenstand,Teilprojekt,Codierung / Fördergegenstand"</formula1>
    </dataValidation>
  </dataValidations>
  <hyperlinks>
    <hyperlink ref="A50" location="'Standardkosten'!StdCost_ApplicationSubject" display="Standardkosten" xr:uid="{B88032E2-7B90-4C04-A7BB-491F171DFF2B}"/>
  </hyperlink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&amp;LÜbersicht&amp;CVersion 14 / Jan. 2022&amp;RSeite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4566C-E1F1-4C90-9B4C-2EBD6B00E454}">
  <sheetPr codeName="TUnits"/>
  <dimension ref="A1:F29"/>
  <sheetViews>
    <sheetView showGridLines="0" workbookViewId="0">
      <selection activeCell="A3" sqref="A3:B20"/>
    </sheetView>
  </sheetViews>
  <sheetFormatPr baseColWidth="10" defaultRowHeight="12.75" x14ac:dyDescent="0.2"/>
  <cols>
    <col min="1" max="1" width="23.5703125" customWidth="1"/>
    <col min="257" max="257" width="23.5703125" customWidth="1"/>
    <col min="513" max="513" width="23.5703125" customWidth="1"/>
    <col min="769" max="769" width="23.5703125" customWidth="1"/>
    <col min="1025" max="1025" width="23.5703125" customWidth="1"/>
    <col min="1281" max="1281" width="23.5703125" customWidth="1"/>
    <col min="1537" max="1537" width="23.5703125" customWidth="1"/>
    <col min="1793" max="1793" width="23.5703125" customWidth="1"/>
    <col min="2049" max="2049" width="23.5703125" customWidth="1"/>
    <col min="2305" max="2305" width="23.5703125" customWidth="1"/>
    <col min="2561" max="2561" width="23.5703125" customWidth="1"/>
    <col min="2817" max="2817" width="23.5703125" customWidth="1"/>
    <col min="3073" max="3073" width="23.5703125" customWidth="1"/>
    <col min="3329" max="3329" width="23.5703125" customWidth="1"/>
    <col min="3585" max="3585" width="23.5703125" customWidth="1"/>
    <col min="3841" max="3841" width="23.5703125" customWidth="1"/>
    <col min="4097" max="4097" width="23.5703125" customWidth="1"/>
    <col min="4353" max="4353" width="23.5703125" customWidth="1"/>
    <col min="4609" max="4609" width="23.5703125" customWidth="1"/>
    <col min="4865" max="4865" width="23.5703125" customWidth="1"/>
    <col min="5121" max="5121" width="23.5703125" customWidth="1"/>
    <col min="5377" max="5377" width="23.5703125" customWidth="1"/>
    <col min="5633" max="5633" width="23.5703125" customWidth="1"/>
    <col min="5889" max="5889" width="23.5703125" customWidth="1"/>
    <col min="6145" max="6145" width="23.5703125" customWidth="1"/>
    <col min="6401" max="6401" width="23.5703125" customWidth="1"/>
    <col min="6657" max="6657" width="23.5703125" customWidth="1"/>
    <col min="6913" max="6913" width="23.5703125" customWidth="1"/>
    <col min="7169" max="7169" width="23.5703125" customWidth="1"/>
    <col min="7425" max="7425" width="23.5703125" customWidth="1"/>
    <col min="7681" max="7681" width="23.5703125" customWidth="1"/>
    <col min="7937" max="7937" width="23.5703125" customWidth="1"/>
    <col min="8193" max="8193" width="23.5703125" customWidth="1"/>
    <col min="8449" max="8449" width="23.5703125" customWidth="1"/>
    <col min="8705" max="8705" width="23.5703125" customWidth="1"/>
    <col min="8961" max="8961" width="23.5703125" customWidth="1"/>
    <col min="9217" max="9217" width="23.5703125" customWidth="1"/>
    <col min="9473" max="9473" width="23.5703125" customWidth="1"/>
    <col min="9729" max="9729" width="23.5703125" customWidth="1"/>
    <col min="9985" max="9985" width="23.5703125" customWidth="1"/>
    <col min="10241" max="10241" width="23.5703125" customWidth="1"/>
    <col min="10497" max="10497" width="23.5703125" customWidth="1"/>
    <col min="10753" max="10753" width="23.5703125" customWidth="1"/>
    <col min="11009" max="11009" width="23.5703125" customWidth="1"/>
    <col min="11265" max="11265" width="23.5703125" customWidth="1"/>
    <col min="11521" max="11521" width="23.5703125" customWidth="1"/>
    <col min="11777" max="11777" width="23.5703125" customWidth="1"/>
    <col min="12033" max="12033" width="23.5703125" customWidth="1"/>
    <col min="12289" max="12289" width="23.5703125" customWidth="1"/>
    <col min="12545" max="12545" width="23.5703125" customWidth="1"/>
    <col min="12801" max="12801" width="23.5703125" customWidth="1"/>
    <col min="13057" max="13057" width="23.5703125" customWidth="1"/>
    <col min="13313" max="13313" width="23.5703125" customWidth="1"/>
    <col min="13569" max="13569" width="23.5703125" customWidth="1"/>
    <col min="13825" max="13825" width="23.5703125" customWidth="1"/>
    <col min="14081" max="14081" width="23.5703125" customWidth="1"/>
    <col min="14337" max="14337" width="23.5703125" customWidth="1"/>
    <col min="14593" max="14593" width="23.5703125" customWidth="1"/>
    <col min="14849" max="14849" width="23.5703125" customWidth="1"/>
    <col min="15105" max="15105" width="23.5703125" customWidth="1"/>
    <col min="15361" max="15361" width="23.5703125" customWidth="1"/>
    <col min="15617" max="15617" width="23.5703125" customWidth="1"/>
    <col min="15873" max="15873" width="23.5703125" customWidth="1"/>
    <col min="16129" max="16129" width="23.5703125" customWidth="1"/>
  </cols>
  <sheetData>
    <row r="1" spans="1:6" x14ac:dyDescent="0.2">
      <c r="A1" t="s">
        <v>245</v>
      </c>
      <c r="D1" t="s">
        <v>246</v>
      </c>
    </row>
    <row r="2" spans="1:6" x14ac:dyDescent="0.2">
      <c r="A2" t="s">
        <v>244</v>
      </c>
      <c r="B2" t="s">
        <v>247</v>
      </c>
      <c r="D2" t="s">
        <v>244</v>
      </c>
    </row>
    <row r="3" spans="1:6" x14ac:dyDescent="0.2">
      <c r="A3" t="s">
        <v>248</v>
      </c>
      <c r="B3" t="s">
        <v>249</v>
      </c>
      <c r="D3" t="s">
        <v>250</v>
      </c>
      <c r="F3" t="str">
        <f t="shared" ref="F3:F20" si="0">VLOOKUP(D3,gblUnits_UnitCodeLookup,2,2)</f>
        <v>M2</v>
      </c>
    </row>
    <row r="4" spans="1:6" x14ac:dyDescent="0.2">
      <c r="A4" t="s">
        <v>251</v>
      </c>
      <c r="B4" t="s">
        <v>252</v>
      </c>
      <c r="D4" t="s">
        <v>253</v>
      </c>
      <c r="F4" t="str">
        <f t="shared" si="0"/>
        <v>HA</v>
      </c>
    </row>
    <row r="5" spans="1:6" x14ac:dyDescent="0.2">
      <c r="A5" t="s">
        <v>254</v>
      </c>
      <c r="B5" t="s">
        <v>255</v>
      </c>
      <c r="D5" t="s">
        <v>256</v>
      </c>
      <c r="F5" t="str">
        <f t="shared" si="0"/>
        <v>M3</v>
      </c>
    </row>
    <row r="6" spans="1:6" x14ac:dyDescent="0.2">
      <c r="A6" t="s">
        <v>257</v>
      </c>
      <c r="B6" t="s">
        <v>258</v>
      </c>
      <c r="D6" t="s">
        <v>259</v>
      </c>
      <c r="F6" t="str">
        <f t="shared" si="0"/>
        <v>STK</v>
      </c>
    </row>
    <row r="7" spans="1:6" x14ac:dyDescent="0.2">
      <c r="A7" t="s">
        <v>260</v>
      </c>
      <c r="B7" t="s">
        <v>261</v>
      </c>
      <c r="D7" t="s">
        <v>262</v>
      </c>
      <c r="F7" t="str">
        <f t="shared" si="0"/>
        <v>LFM</v>
      </c>
    </row>
    <row r="8" spans="1:6" x14ac:dyDescent="0.2">
      <c r="A8" t="s">
        <v>253</v>
      </c>
      <c r="B8" t="s">
        <v>263</v>
      </c>
      <c r="D8" t="s">
        <v>260</v>
      </c>
      <c r="F8" t="str">
        <f t="shared" si="0"/>
        <v>FM</v>
      </c>
    </row>
    <row r="9" spans="1:6" x14ac:dyDescent="0.2">
      <c r="A9" t="s">
        <v>264</v>
      </c>
      <c r="B9" t="s">
        <v>265</v>
      </c>
      <c r="D9" t="s">
        <v>266</v>
      </c>
      <c r="F9" t="str">
        <f t="shared" si="0"/>
        <v>KM</v>
      </c>
    </row>
    <row r="10" spans="1:6" x14ac:dyDescent="0.2">
      <c r="A10" t="s">
        <v>267</v>
      </c>
      <c r="B10" t="s">
        <v>268</v>
      </c>
      <c r="D10" t="s">
        <v>254</v>
      </c>
      <c r="F10" t="str">
        <f t="shared" si="0"/>
        <v>A</v>
      </c>
    </row>
    <row r="11" spans="1:6" x14ac:dyDescent="0.2">
      <c r="A11" t="s">
        <v>269</v>
      </c>
      <c r="B11" t="s">
        <v>270</v>
      </c>
      <c r="D11" t="s">
        <v>271</v>
      </c>
      <c r="F11" t="str">
        <f t="shared" si="0"/>
        <v>STD</v>
      </c>
    </row>
    <row r="12" spans="1:6" x14ac:dyDescent="0.2">
      <c r="A12" t="s">
        <v>266</v>
      </c>
      <c r="B12" t="s">
        <v>272</v>
      </c>
      <c r="D12" t="s">
        <v>257</v>
      </c>
      <c r="F12" t="str">
        <f t="shared" si="0"/>
        <v>EFM</v>
      </c>
    </row>
    <row r="13" spans="1:6" x14ac:dyDescent="0.2">
      <c r="A13" t="s">
        <v>262</v>
      </c>
      <c r="B13" t="s">
        <v>273</v>
      </c>
      <c r="D13" t="s">
        <v>274</v>
      </c>
      <c r="F13" t="str">
        <f t="shared" si="0"/>
        <v>LIT</v>
      </c>
    </row>
    <row r="14" spans="1:6" x14ac:dyDescent="0.2">
      <c r="A14" t="s">
        <v>274</v>
      </c>
      <c r="B14" t="s">
        <v>275</v>
      </c>
      <c r="D14" t="s">
        <v>248</v>
      </c>
      <c r="F14" t="str">
        <f t="shared" si="0"/>
        <v>ANZ</v>
      </c>
    </row>
    <row r="15" spans="1:6" x14ac:dyDescent="0.2">
      <c r="A15" t="s">
        <v>250</v>
      </c>
      <c r="B15" t="s">
        <v>276</v>
      </c>
      <c r="D15" t="s">
        <v>264</v>
      </c>
      <c r="F15" t="str">
        <f t="shared" si="0"/>
        <v>HLS</v>
      </c>
    </row>
    <row r="16" spans="1:6" x14ac:dyDescent="0.2">
      <c r="A16" t="s">
        <v>256</v>
      </c>
      <c r="B16" t="s">
        <v>277</v>
      </c>
      <c r="D16" t="s">
        <v>251</v>
      </c>
      <c r="F16" t="str">
        <f t="shared" si="0"/>
        <v>ANS</v>
      </c>
    </row>
    <row r="17" spans="1:6" x14ac:dyDescent="0.2">
      <c r="A17" t="s">
        <v>259</v>
      </c>
      <c r="B17" t="s">
        <v>278</v>
      </c>
      <c r="D17" t="s">
        <v>279</v>
      </c>
      <c r="F17" t="str">
        <f t="shared" si="0"/>
        <v>TOS</v>
      </c>
    </row>
    <row r="18" spans="1:6" x14ac:dyDescent="0.2">
      <c r="A18" t="s">
        <v>271</v>
      </c>
      <c r="B18" t="s">
        <v>280</v>
      </c>
      <c r="D18" t="s">
        <v>267</v>
      </c>
      <c r="F18" t="str">
        <f t="shared" si="0"/>
        <v>KEI</v>
      </c>
    </row>
    <row r="19" spans="1:6" x14ac:dyDescent="0.2">
      <c r="A19" t="s">
        <v>281</v>
      </c>
      <c r="B19" t="s">
        <v>282</v>
      </c>
      <c r="D19" t="s">
        <v>281</v>
      </c>
      <c r="F19" t="str">
        <f t="shared" si="0"/>
        <v>T</v>
      </c>
    </row>
    <row r="20" spans="1:6" x14ac:dyDescent="0.2">
      <c r="A20" t="s">
        <v>279</v>
      </c>
      <c r="B20" t="s">
        <v>283</v>
      </c>
      <c r="D20" t="s">
        <v>269</v>
      </c>
      <c r="F20" t="str">
        <f t="shared" si="0"/>
        <v>KG</v>
      </c>
    </row>
    <row r="26" spans="1:6" x14ac:dyDescent="0.2">
      <c r="A26" t="s">
        <v>244</v>
      </c>
      <c r="B26" t="s">
        <v>247</v>
      </c>
    </row>
    <row r="27" spans="1:6" x14ac:dyDescent="0.2">
      <c r="A27" t="s">
        <v>284</v>
      </c>
      <c r="B27" t="s">
        <v>285</v>
      </c>
      <c r="D27" t="s">
        <v>284</v>
      </c>
    </row>
    <row r="28" spans="1:6" x14ac:dyDescent="0.2">
      <c r="A28" t="s">
        <v>286</v>
      </c>
      <c r="B28" t="s">
        <v>287</v>
      </c>
      <c r="D28" t="s">
        <v>286</v>
      </c>
    </row>
    <row r="29" spans="1:6" x14ac:dyDescent="0.2">
      <c r="A29" t="s">
        <v>288</v>
      </c>
      <c r="B29" t="s">
        <v>289</v>
      </c>
      <c r="D29" t="s">
        <v>290</v>
      </c>
    </row>
  </sheetData>
  <sheetProtection algorithmName="SHA-512" hashValue="C72+O9M7EQBindAxDtu8LgLlG4wLG66hKMYVqL4kXXxd6f4jGTu61s1ZYFDTZKBwW2dhC2TMoyVxGd6hCPA/Iw==" saltValue="aufTivswKLYtRDQVTnYF9g==" spinCount="100000" sheet="1" objects="1" scenarios="1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DC84B-CF70-46C2-9392-BE673C6269BD}">
  <sheetPr codeName="TStandardkosten1">
    <pageSetUpPr autoPageBreaks="0"/>
  </sheetPr>
  <dimension ref="A1:AM55"/>
  <sheetViews>
    <sheetView showGridLines="0" topLeftCell="C1" zoomScaleNormal="100" workbookViewId="0">
      <selection activeCell="F9" sqref="F9:G9"/>
    </sheetView>
  </sheetViews>
  <sheetFormatPr baseColWidth="10" defaultRowHeight="12.75" x14ac:dyDescent="0.2"/>
  <cols>
    <col min="1" max="2" width="11.42578125" hidden="1" customWidth="1"/>
    <col min="3" max="3" width="9.85546875" customWidth="1"/>
    <col min="5" max="5" width="26.85546875" customWidth="1"/>
    <col min="6" max="6" width="26.7109375" customWidth="1"/>
    <col min="7" max="7" width="27" customWidth="1"/>
    <col min="8" max="14" width="17.140625" customWidth="1"/>
    <col min="15" max="21" width="17.140625" hidden="1" customWidth="1"/>
    <col min="22" max="22" width="21.28515625" hidden="1" customWidth="1"/>
    <col min="23" max="23" width="17.140625" hidden="1" customWidth="1"/>
    <col min="24" max="24" width="33.42578125" hidden="1" customWidth="1"/>
    <col min="25" max="25" width="28.5703125" hidden="1" customWidth="1"/>
    <col min="26" max="28" width="17.140625" hidden="1" customWidth="1"/>
    <col min="29" max="29" width="18.85546875" hidden="1" customWidth="1"/>
    <col min="30" max="33" width="17.140625" hidden="1" customWidth="1"/>
    <col min="34" max="34" width="28.5703125" hidden="1" customWidth="1"/>
    <col min="35" max="37" width="17.140625" hidden="1" customWidth="1"/>
    <col min="38" max="38" width="28.5703125" hidden="1" customWidth="1"/>
    <col min="39" max="39" width="11.42578125" hidden="1" customWidth="1"/>
    <col min="257" max="258" width="0" hidden="1" customWidth="1"/>
    <col min="259" max="259" width="9.85546875" customWidth="1"/>
    <col min="261" max="261" width="26.85546875" customWidth="1"/>
    <col min="262" max="262" width="26.7109375" customWidth="1"/>
    <col min="263" max="263" width="27" customWidth="1"/>
    <col min="264" max="270" width="17.140625" customWidth="1"/>
    <col min="271" max="295" width="0" hidden="1" customWidth="1"/>
    <col min="513" max="514" width="0" hidden="1" customWidth="1"/>
    <col min="515" max="515" width="9.85546875" customWidth="1"/>
    <col min="517" max="517" width="26.85546875" customWidth="1"/>
    <col min="518" max="518" width="26.7109375" customWidth="1"/>
    <col min="519" max="519" width="27" customWidth="1"/>
    <col min="520" max="526" width="17.140625" customWidth="1"/>
    <col min="527" max="551" width="0" hidden="1" customWidth="1"/>
    <col min="769" max="770" width="0" hidden="1" customWidth="1"/>
    <col min="771" max="771" width="9.85546875" customWidth="1"/>
    <col min="773" max="773" width="26.85546875" customWidth="1"/>
    <col min="774" max="774" width="26.7109375" customWidth="1"/>
    <col min="775" max="775" width="27" customWidth="1"/>
    <col min="776" max="782" width="17.140625" customWidth="1"/>
    <col min="783" max="807" width="0" hidden="1" customWidth="1"/>
    <col min="1025" max="1026" width="0" hidden="1" customWidth="1"/>
    <col min="1027" max="1027" width="9.85546875" customWidth="1"/>
    <col min="1029" max="1029" width="26.85546875" customWidth="1"/>
    <col min="1030" max="1030" width="26.7109375" customWidth="1"/>
    <col min="1031" max="1031" width="27" customWidth="1"/>
    <col min="1032" max="1038" width="17.140625" customWidth="1"/>
    <col min="1039" max="1063" width="0" hidden="1" customWidth="1"/>
    <col min="1281" max="1282" width="0" hidden="1" customWidth="1"/>
    <col min="1283" max="1283" width="9.85546875" customWidth="1"/>
    <col min="1285" max="1285" width="26.85546875" customWidth="1"/>
    <col min="1286" max="1286" width="26.7109375" customWidth="1"/>
    <col min="1287" max="1287" width="27" customWidth="1"/>
    <col min="1288" max="1294" width="17.140625" customWidth="1"/>
    <col min="1295" max="1319" width="0" hidden="1" customWidth="1"/>
    <col min="1537" max="1538" width="0" hidden="1" customWidth="1"/>
    <col min="1539" max="1539" width="9.85546875" customWidth="1"/>
    <col min="1541" max="1541" width="26.85546875" customWidth="1"/>
    <col min="1542" max="1542" width="26.7109375" customWidth="1"/>
    <col min="1543" max="1543" width="27" customWidth="1"/>
    <col min="1544" max="1550" width="17.140625" customWidth="1"/>
    <col min="1551" max="1575" width="0" hidden="1" customWidth="1"/>
    <col min="1793" max="1794" width="0" hidden="1" customWidth="1"/>
    <col min="1795" max="1795" width="9.85546875" customWidth="1"/>
    <col min="1797" max="1797" width="26.85546875" customWidth="1"/>
    <col min="1798" max="1798" width="26.7109375" customWidth="1"/>
    <col min="1799" max="1799" width="27" customWidth="1"/>
    <col min="1800" max="1806" width="17.140625" customWidth="1"/>
    <col min="1807" max="1831" width="0" hidden="1" customWidth="1"/>
    <col min="2049" max="2050" width="0" hidden="1" customWidth="1"/>
    <col min="2051" max="2051" width="9.85546875" customWidth="1"/>
    <col min="2053" max="2053" width="26.85546875" customWidth="1"/>
    <col min="2054" max="2054" width="26.7109375" customWidth="1"/>
    <col min="2055" max="2055" width="27" customWidth="1"/>
    <col min="2056" max="2062" width="17.140625" customWidth="1"/>
    <col min="2063" max="2087" width="0" hidden="1" customWidth="1"/>
    <col min="2305" max="2306" width="0" hidden="1" customWidth="1"/>
    <col min="2307" max="2307" width="9.85546875" customWidth="1"/>
    <col min="2309" max="2309" width="26.85546875" customWidth="1"/>
    <col min="2310" max="2310" width="26.7109375" customWidth="1"/>
    <col min="2311" max="2311" width="27" customWidth="1"/>
    <col min="2312" max="2318" width="17.140625" customWidth="1"/>
    <col min="2319" max="2343" width="0" hidden="1" customWidth="1"/>
    <col min="2561" max="2562" width="0" hidden="1" customWidth="1"/>
    <col min="2563" max="2563" width="9.85546875" customWidth="1"/>
    <col min="2565" max="2565" width="26.85546875" customWidth="1"/>
    <col min="2566" max="2566" width="26.7109375" customWidth="1"/>
    <col min="2567" max="2567" width="27" customWidth="1"/>
    <col min="2568" max="2574" width="17.140625" customWidth="1"/>
    <col min="2575" max="2599" width="0" hidden="1" customWidth="1"/>
    <col min="2817" max="2818" width="0" hidden="1" customWidth="1"/>
    <col min="2819" max="2819" width="9.85546875" customWidth="1"/>
    <col min="2821" max="2821" width="26.85546875" customWidth="1"/>
    <col min="2822" max="2822" width="26.7109375" customWidth="1"/>
    <col min="2823" max="2823" width="27" customWidth="1"/>
    <col min="2824" max="2830" width="17.140625" customWidth="1"/>
    <col min="2831" max="2855" width="0" hidden="1" customWidth="1"/>
    <col min="3073" max="3074" width="0" hidden="1" customWidth="1"/>
    <col min="3075" max="3075" width="9.85546875" customWidth="1"/>
    <col min="3077" max="3077" width="26.85546875" customWidth="1"/>
    <col min="3078" max="3078" width="26.7109375" customWidth="1"/>
    <col min="3079" max="3079" width="27" customWidth="1"/>
    <col min="3080" max="3086" width="17.140625" customWidth="1"/>
    <col min="3087" max="3111" width="0" hidden="1" customWidth="1"/>
    <col min="3329" max="3330" width="0" hidden="1" customWidth="1"/>
    <col min="3331" max="3331" width="9.85546875" customWidth="1"/>
    <col min="3333" max="3333" width="26.85546875" customWidth="1"/>
    <col min="3334" max="3334" width="26.7109375" customWidth="1"/>
    <col min="3335" max="3335" width="27" customWidth="1"/>
    <col min="3336" max="3342" width="17.140625" customWidth="1"/>
    <col min="3343" max="3367" width="0" hidden="1" customWidth="1"/>
    <col min="3585" max="3586" width="0" hidden="1" customWidth="1"/>
    <col min="3587" max="3587" width="9.85546875" customWidth="1"/>
    <col min="3589" max="3589" width="26.85546875" customWidth="1"/>
    <col min="3590" max="3590" width="26.7109375" customWidth="1"/>
    <col min="3591" max="3591" width="27" customWidth="1"/>
    <col min="3592" max="3598" width="17.140625" customWidth="1"/>
    <col min="3599" max="3623" width="0" hidden="1" customWidth="1"/>
    <col min="3841" max="3842" width="0" hidden="1" customWidth="1"/>
    <col min="3843" max="3843" width="9.85546875" customWidth="1"/>
    <col min="3845" max="3845" width="26.85546875" customWidth="1"/>
    <col min="3846" max="3846" width="26.7109375" customWidth="1"/>
    <col min="3847" max="3847" width="27" customWidth="1"/>
    <col min="3848" max="3854" width="17.140625" customWidth="1"/>
    <col min="3855" max="3879" width="0" hidden="1" customWidth="1"/>
    <col min="4097" max="4098" width="0" hidden="1" customWidth="1"/>
    <col min="4099" max="4099" width="9.85546875" customWidth="1"/>
    <col min="4101" max="4101" width="26.85546875" customWidth="1"/>
    <col min="4102" max="4102" width="26.7109375" customWidth="1"/>
    <col min="4103" max="4103" width="27" customWidth="1"/>
    <col min="4104" max="4110" width="17.140625" customWidth="1"/>
    <col min="4111" max="4135" width="0" hidden="1" customWidth="1"/>
    <col min="4353" max="4354" width="0" hidden="1" customWidth="1"/>
    <col min="4355" max="4355" width="9.85546875" customWidth="1"/>
    <col min="4357" max="4357" width="26.85546875" customWidth="1"/>
    <col min="4358" max="4358" width="26.7109375" customWidth="1"/>
    <col min="4359" max="4359" width="27" customWidth="1"/>
    <col min="4360" max="4366" width="17.140625" customWidth="1"/>
    <col min="4367" max="4391" width="0" hidden="1" customWidth="1"/>
    <col min="4609" max="4610" width="0" hidden="1" customWidth="1"/>
    <col min="4611" max="4611" width="9.85546875" customWidth="1"/>
    <col min="4613" max="4613" width="26.85546875" customWidth="1"/>
    <col min="4614" max="4614" width="26.7109375" customWidth="1"/>
    <col min="4615" max="4615" width="27" customWidth="1"/>
    <col min="4616" max="4622" width="17.140625" customWidth="1"/>
    <col min="4623" max="4647" width="0" hidden="1" customWidth="1"/>
    <col min="4865" max="4866" width="0" hidden="1" customWidth="1"/>
    <col min="4867" max="4867" width="9.85546875" customWidth="1"/>
    <col min="4869" max="4869" width="26.85546875" customWidth="1"/>
    <col min="4870" max="4870" width="26.7109375" customWidth="1"/>
    <col min="4871" max="4871" width="27" customWidth="1"/>
    <col min="4872" max="4878" width="17.140625" customWidth="1"/>
    <col min="4879" max="4903" width="0" hidden="1" customWidth="1"/>
    <col min="5121" max="5122" width="0" hidden="1" customWidth="1"/>
    <col min="5123" max="5123" width="9.85546875" customWidth="1"/>
    <col min="5125" max="5125" width="26.85546875" customWidth="1"/>
    <col min="5126" max="5126" width="26.7109375" customWidth="1"/>
    <col min="5127" max="5127" width="27" customWidth="1"/>
    <col min="5128" max="5134" width="17.140625" customWidth="1"/>
    <col min="5135" max="5159" width="0" hidden="1" customWidth="1"/>
    <col min="5377" max="5378" width="0" hidden="1" customWidth="1"/>
    <col min="5379" max="5379" width="9.85546875" customWidth="1"/>
    <col min="5381" max="5381" width="26.85546875" customWidth="1"/>
    <col min="5382" max="5382" width="26.7109375" customWidth="1"/>
    <col min="5383" max="5383" width="27" customWidth="1"/>
    <col min="5384" max="5390" width="17.140625" customWidth="1"/>
    <col min="5391" max="5415" width="0" hidden="1" customWidth="1"/>
    <col min="5633" max="5634" width="0" hidden="1" customWidth="1"/>
    <col min="5635" max="5635" width="9.85546875" customWidth="1"/>
    <col min="5637" max="5637" width="26.85546875" customWidth="1"/>
    <col min="5638" max="5638" width="26.7109375" customWidth="1"/>
    <col min="5639" max="5639" width="27" customWidth="1"/>
    <col min="5640" max="5646" width="17.140625" customWidth="1"/>
    <col min="5647" max="5671" width="0" hidden="1" customWidth="1"/>
    <col min="5889" max="5890" width="0" hidden="1" customWidth="1"/>
    <col min="5891" max="5891" width="9.85546875" customWidth="1"/>
    <col min="5893" max="5893" width="26.85546875" customWidth="1"/>
    <col min="5894" max="5894" width="26.7109375" customWidth="1"/>
    <col min="5895" max="5895" width="27" customWidth="1"/>
    <col min="5896" max="5902" width="17.140625" customWidth="1"/>
    <col min="5903" max="5927" width="0" hidden="1" customWidth="1"/>
    <col min="6145" max="6146" width="0" hidden="1" customWidth="1"/>
    <col min="6147" max="6147" width="9.85546875" customWidth="1"/>
    <col min="6149" max="6149" width="26.85546875" customWidth="1"/>
    <col min="6150" max="6150" width="26.7109375" customWidth="1"/>
    <col min="6151" max="6151" width="27" customWidth="1"/>
    <col min="6152" max="6158" width="17.140625" customWidth="1"/>
    <col min="6159" max="6183" width="0" hidden="1" customWidth="1"/>
    <col min="6401" max="6402" width="0" hidden="1" customWidth="1"/>
    <col min="6403" max="6403" width="9.85546875" customWidth="1"/>
    <col min="6405" max="6405" width="26.85546875" customWidth="1"/>
    <col min="6406" max="6406" width="26.7109375" customWidth="1"/>
    <col min="6407" max="6407" width="27" customWidth="1"/>
    <col min="6408" max="6414" width="17.140625" customWidth="1"/>
    <col min="6415" max="6439" width="0" hidden="1" customWidth="1"/>
    <col min="6657" max="6658" width="0" hidden="1" customWidth="1"/>
    <col min="6659" max="6659" width="9.85546875" customWidth="1"/>
    <col min="6661" max="6661" width="26.85546875" customWidth="1"/>
    <col min="6662" max="6662" width="26.7109375" customWidth="1"/>
    <col min="6663" max="6663" width="27" customWidth="1"/>
    <col min="6664" max="6670" width="17.140625" customWidth="1"/>
    <col min="6671" max="6695" width="0" hidden="1" customWidth="1"/>
    <col min="6913" max="6914" width="0" hidden="1" customWidth="1"/>
    <col min="6915" max="6915" width="9.85546875" customWidth="1"/>
    <col min="6917" max="6917" width="26.85546875" customWidth="1"/>
    <col min="6918" max="6918" width="26.7109375" customWidth="1"/>
    <col min="6919" max="6919" width="27" customWidth="1"/>
    <col min="6920" max="6926" width="17.140625" customWidth="1"/>
    <col min="6927" max="6951" width="0" hidden="1" customWidth="1"/>
    <col min="7169" max="7170" width="0" hidden="1" customWidth="1"/>
    <col min="7171" max="7171" width="9.85546875" customWidth="1"/>
    <col min="7173" max="7173" width="26.85546875" customWidth="1"/>
    <col min="7174" max="7174" width="26.7109375" customWidth="1"/>
    <col min="7175" max="7175" width="27" customWidth="1"/>
    <col min="7176" max="7182" width="17.140625" customWidth="1"/>
    <col min="7183" max="7207" width="0" hidden="1" customWidth="1"/>
    <col min="7425" max="7426" width="0" hidden="1" customWidth="1"/>
    <col min="7427" max="7427" width="9.85546875" customWidth="1"/>
    <col min="7429" max="7429" width="26.85546875" customWidth="1"/>
    <col min="7430" max="7430" width="26.7109375" customWidth="1"/>
    <col min="7431" max="7431" width="27" customWidth="1"/>
    <col min="7432" max="7438" width="17.140625" customWidth="1"/>
    <col min="7439" max="7463" width="0" hidden="1" customWidth="1"/>
    <col min="7681" max="7682" width="0" hidden="1" customWidth="1"/>
    <col min="7683" max="7683" width="9.85546875" customWidth="1"/>
    <col min="7685" max="7685" width="26.85546875" customWidth="1"/>
    <col min="7686" max="7686" width="26.7109375" customWidth="1"/>
    <col min="7687" max="7687" width="27" customWidth="1"/>
    <col min="7688" max="7694" width="17.140625" customWidth="1"/>
    <col min="7695" max="7719" width="0" hidden="1" customWidth="1"/>
    <col min="7937" max="7938" width="0" hidden="1" customWidth="1"/>
    <col min="7939" max="7939" width="9.85546875" customWidth="1"/>
    <col min="7941" max="7941" width="26.85546875" customWidth="1"/>
    <col min="7942" max="7942" width="26.7109375" customWidth="1"/>
    <col min="7943" max="7943" width="27" customWidth="1"/>
    <col min="7944" max="7950" width="17.140625" customWidth="1"/>
    <col min="7951" max="7975" width="0" hidden="1" customWidth="1"/>
    <col min="8193" max="8194" width="0" hidden="1" customWidth="1"/>
    <col min="8195" max="8195" width="9.85546875" customWidth="1"/>
    <col min="8197" max="8197" width="26.85546875" customWidth="1"/>
    <col min="8198" max="8198" width="26.7109375" customWidth="1"/>
    <col min="8199" max="8199" width="27" customWidth="1"/>
    <col min="8200" max="8206" width="17.140625" customWidth="1"/>
    <col min="8207" max="8231" width="0" hidden="1" customWidth="1"/>
    <col min="8449" max="8450" width="0" hidden="1" customWidth="1"/>
    <col min="8451" max="8451" width="9.85546875" customWidth="1"/>
    <col min="8453" max="8453" width="26.85546875" customWidth="1"/>
    <col min="8454" max="8454" width="26.7109375" customWidth="1"/>
    <col min="8455" max="8455" width="27" customWidth="1"/>
    <col min="8456" max="8462" width="17.140625" customWidth="1"/>
    <col min="8463" max="8487" width="0" hidden="1" customWidth="1"/>
    <col min="8705" max="8706" width="0" hidden="1" customWidth="1"/>
    <col min="8707" max="8707" width="9.85546875" customWidth="1"/>
    <col min="8709" max="8709" width="26.85546875" customWidth="1"/>
    <col min="8710" max="8710" width="26.7109375" customWidth="1"/>
    <col min="8711" max="8711" width="27" customWidth="1"/>
    <col min="8712" max="8718" width="17.140625" customWidth="1"/>
    <col min="8719" max="8743" width="0" hidden="1" customWidth="1"/>
    <col min="8961" max="8962" width="0" hidden="1" customWidth="1"/>
    <col min="8963" max="8963" width="9.85546875" customWidth="1"/>
    <col min="8965" max="8965" width="26.85546875" customWidth="1"/>
    <col min="8966" max="8966" width="26.7109375" customWidth="1"/>
    <col min="8967" max="8967" width="27" customWidth="1"/>
    <col min="8968" max="8974" width="17.140625" customWidth="1"/>
    <col min="8975" max="8999" width="0" hidden="1" customWidth="1"/>
    <col min="9217" max="9218" width="0" hidden="1" customWidth="1"/>
    <col min="9219" max="9219" width="9.85546875" customWidth="1"/>
    <col min="9221" max="9221" width="26.85546875" customWidth="1"/>
    <col min="9222" max="9222" width="26.7109375" customWidth="1"/>
    <col min="9223" max="9223" width="27" customWidth="1"/>
    <col min="9224" max="9230" width="17.140625" customWidth="1"/>
    <col min="9231" max="9255" width="0" hidden="1" customWidth="1"/>
    <col min="9473" max="9474" width="0" hidden="1" customWidth="1"/>
    <col min="9475" max="9475" width="9.85546875" customWidth="1"/>
    <col min="9477" max="9477" width="26.85546875" customWidth="1"/>
    <col min="9478" max="9478" width="26.7109375" customWidth="1"/>
    <col min="9479" max="9479" width="27" customWidth="1"/>
    <col min="9480" max="9486" width="17.140625" customWidth="1"/>
    <col min="9487" max="9511" width="0" hidden="1" customWidth="1"/>
    <col min="9729" max="9730" width="0" hidden="1" customWidth="1"/>
    <col min="9731" max="9731" width="9.85546875" customWidth="1"/>
    <col min="9733" max="9733" width="26.85546875" customWidth="1"/>
    <col min="9734" max="9734" width="26.7109375" customWidth="1"/>
    <col min="9735" max="9735" width="27" customWidth="1"/>
    <col min="9736" max="9742" width="17.140625" customWidth="1"/>
    <col min="9743" max="9767" width="0" hidden="1" customWidth="1"/>
    <col min="9985" max="9986" width="0" hidden="1" customWidth="1"/>
    <col min="9987" max="9987" width="9.85546875" customWidth="1"/>
    <col min="9989" max="9989" width="26.85546875" customWidth="1"/>
    <col min="9990" max="9990" width="26.7109375" customWidth="1"/>
    <col min="9991" max="9991" width="27" customWidth="1"/>
    <col min="9992" max="9998" width="17.140625" customWidth="1"/>
    <col min="9999" max="10023" width="0" hidden="1" customWidth="1"/>
    <col min="10241" max="10242" width="0" hidden="1" customWidth="1"/>
    <col min="10243" max="10243" width="9.85546875" customWidth="1"/>
    <col min="10245" max="10245" width="26.85546875" customWidth="1"/>
    <col min="10246" max="10246" width="26.7109375" customWidth="1"/>
    <col min="10247" max="10247" width="27" customWidth="1"/>
    <col min="10248" max="10254" width="17.140625" customWidth="1"/>
    <col min="10255" max="10279" width="0" hidden="1" customWidth="1"/>
    <col min="10497" max="10498" width="0" hidden="1" customWidth="1"/>
    <col min="10499" max="10499" width="9.85546875" customWidth="1"/>
    <col min="10501" max="10501" width="26.85546875" customWidth="1"/>
    <col min="10502" max="10502" width="26.7109375" customWidth="1"/>
    <col min="10503" max="10503" width="27" customWidth="1"/>
    <col min="10504" max="10510" width="17.140625" customWidth="1"/>
    <col min="10511" max="10535" width="0" hidden="1" customWidth="1"/>
    <col min="10753" max="10754" width="0" hidden="1" customWidth="1"/>
    <col min="10755" max="10755" width="9.85546875" customWidth="1"/>
    <col min="10757" max="10757" width="26.85546875" customWidth="1"/>
    <col min="10758" max="10758" width="26.7109375" customWidth="1"/>
    <col min="10759" max="10759" width="27" customWidth="1"/>
    <col min="10760" max="10766" width="17.140625" customWidth="1"/>
    <col min="10767" max="10791" width="0" hidden="1" customWidth="1"/>
    <col min="11009" max="11010" width="0" hidden="1" customWidth="1"/>
    <col min="11011" max="11011" width="9.85546875" customWidth="1"/>
    <col min="11013" max="11013" width="26.85546875" customWidth="1"/>
    <col min="11014" max="11014" width="26.7109375" customWidth="1"/>
    <col min="11015" max="11015" width="27" customWidth="1"/>
    <col min="11016" max="11022" width="17.140625" customWidth="1"/>
    <col min="11023" max="11047" width="0" hidden="1" customWidth="1"/>
    <col min="11265" max="11266" width="0" hidden="1" customWidth="1"/>
    <col min="11267" max="11267" width="9.85546875" customWidth="1"/>
    <col min="11269" max="11269" width="26.85546875" customWidth="1"/>
    <col min="11270" max="11270" width="26.7109375" customWidth="1"/>
    <col min="11271" max="11271" width="27" customWidth="1"/>
    <col min="11272" max="11278" width="17.140625" customWidth="1"/>
    <col min="11279" max="11303" width="0" hidden="1" customWidth="1"/>
    <col min="11521" max="11522" width="0" hidden="1" customWidth="1"/>
    <col min="11523" max="11523" width="9.85546875" customWidth="1"/>
    <col min="11525" max="11525" width="26.85546875" customWidth="1"/>
    <col min="11526" max="11526" width="26.7109375" customWidth="1"/>
    <col min="11527" max="11527" width="27" customWidth="1"/>
    <col min="11528" max="11534" width="17.140625" customWidth="1"/>
    <col min="11535" max="11559" width="0" hidden="1" customWidth="1"/>
    <col min="11777" max="11778" width="0" hidden="1" customWidth="1"/>
    <col min="11779" max="11779" width="9.85546875" customWidth="1"/>
    <col min="11781" max="11781" width="26.85546875" customWidth="1"/>
    <col min="11782" max="11782" width="26.7109375" customWidth="1"/>
    <col min="11783" max="11783" width="27" customWidth="1"/>
    <col min="11784" max="11790" width="17.140625" customWidth="1"/>
    <col min="11791" max="11815" width="0" hidden="1" customWidth="1"/>
    <col min="12033" max="12034" width="0" hidden="1" customWidth="1"/>
    <col min="12035" max="12035" width="9.85546875" customWidth="1"/>
    <col min="12037" max="12037" width="26.85546875" customWidth="1"/>
    <col min="12038" max="12038" width="26.7109375" customWidth="1"/>
    <col min="12039" max="12039" width="27" customWidth="1"/>
    <col min="12040" max="12046" width="17.140625" customWidth="1"/>
    <col min="12047" max="12071" width="0" hidden="1" customWidth="1"/>
    <col min="12289" max="12290" width="0" hidden="1" customWidth="1"/>
    <col min="12291" max="12291" width="9.85546875" customWidth="1"/>
    <col min="12293" max="12293" width="26.85546875" customWidth="1"/>
    <col min="12294" max="12294" width="26.7109375" customWidth="1"/>
    <col min="12295" max="12295" width="27" customWidth="1"/>
    <col min="12296" max="12302" width="17.140625" customWidth="1"/>
    <col min="12303" max="12327" width="0" hidden="1" customWidth="1"/>
    <col min="12545" max="12546" width="0" hidden="1" customWidth="1"/>
    <col min="12547" max="12547" width="9.85546875" customWidth="1"/>
    <col min="12549" max="12549" width="26.85546875" customWidth="1"/>
    <col min="12550" max="12550" width="26.7109375" customWidth="1"/>
    <col min="12551" max="12551" width="27" customWidth="1"/>
    <col min="12552" max="12558" width="17.140625" customWidth="1"/>
    <col min="12559" max="12583" width="0" hidden="1" customWidth="1"/>
    <col min="12801" max="12802" width="0" hidden="1" customWidth="1"/>
    <col min="12803" max="12803" width="9.85546875" customWidth="1"/>
    <col min="12805" max="12805" width="26.85546875" customWidth="1"/>
    <col min="12806" max="12806" width="26.7109375" customWidth="1"/>
    <col min="12807" max="12807" width="27" customWidth="1"/>
    <col min="12808" max="12814" width="17.140625" customWidth="1"/>
    <col min="12815" max="12839" width="0" hidden="1" customWidth="1"/>
    <col min="13057" max="13058" width="0" hidden="1" customWidth="1"/>
    <col min="13059" max="13059" width="9.85546875" customWidth="1"/>
    <col min="13061" max="13061" width="26.85546875" customWidth="1"/>
    <col min="13062" max="13062" width="26.7109375" customWidth="1"/>
    <col min="13063" max="13063" width="27" customWidth="1"/>
    <col min="13064" max="13070" width="17.140625" customWidth="1"/>
    <col min="13071" max="13095" width="0" hidden="1" customWidth="1"/>
    <col min="13313" max="13314" width="0" hidden="1" customWidth="1"/>
    <col min="13315" max="13315" width="9.85546875" customWidth="1"/>
    <col min="13317" max="13317" width="26.85546875" customWidth="1"/>
    <col min="13318" max="13318" width="26.7109375" customWidth="1"/>
    <col min="13319" max="13319" width="27" customWidth="1"/>
    <col min="13320" max="13326" width="17.140625" customWidth="1"/>
    <col min="13327" max="13351" width="0" hidden="1" customWidth="1"/>
    <col min="13569" max="13570" width="0" hidden="1" customWidth="1"/>
    <col min="13571" max="13571" width="9.85546875" customWidth="1"/>
    <col min="13573" max="13573" width="26.85546875" customWidth="1"/>
    <col min="13574" max="13574" width="26.7109375" customWidth="1"/>
    <col min="13575" max="13575" width="27" customWidth="1"/>
    <col min="13576" max="13582" width="17.140625" customWidth="1"/>
    <col min="13583" max="13607" width="0" hidden="1" customWidth="1"/>
    <col min="13825" max="13826" width="0" hidden="1" customWidth="1"/>
    <col min="13827" max="13827" width="9.85546875" customWidth="1"/>
    <col min="13829" max="13829" width="26.85546875" customWidth="1"/>
    <col min="13830" max="13830" width="26.7109375" customWidth="1"/>
    <col min="13831" max="13831" width="27" customWidth="1"/>
    <col min="13832" max="13838" width="17.140625" customWidth="1"/>
    <col min="13839" max="13863" width="0" hidden="1" customWidth="1"/>
    <col min="14081" max="14082" width="0" hidden="1" customWidth="1"/>
    <col min="14083" max="14083" width="9.85546875" customWidth="1"/>
    <col min="14085" max="14085" width="26.85546875" customWidth="1"/>
    <col min="14086" max="14086" width="26.7109375" customWidth="1"/>
    <col min="14087" max="14087" width="27" customWidth="1"/>
    <col min="14088" max="14094" width="17.140625" customWidth="1"/>
    <col min="14095" max="14119" width="0" hidden="1" customWidth="1"/>
    <col min="14337" max="14338" width="0" hidden="1" customWidth="1"/>
    <col min="14339" max="14339" width="9.85546875" customWidth="1"/>
    <col min="14341" max="14341" width="26.85546875" customWidth="1"/>
    <col min="14342" max="14342" width="26.7109375" customWidth="1"/>
    <col min="14343" max="14343" width="27" customWidth="1"/>
    <col min="14344" max="14350" width="17.140625" customWidth="1"/>
    <col min="14351" max="14375" width="0" hidden="1" customWidth="1"/>
    <col min="14593" max="14594" width="0" hidden="1" customWidth="1"/>
    <col min="14595" max="14595" width="9.85546875" customWidth="1"/>
    <col min="14597" max="14597" width="26.85546875" customWidth="1"/>
    <col min="14598" max="14598" width="26.7109375" customWidth="1"/>
    <col min="14599" max="14599" width="27" customWidth="1"/>
    <col min="14600" max="14606" width="17.140625" customWidth="1"/>
    <col min="14607" max="14631" width="0" hidden="1" customWidth="1"/>
    <col min="14849" max="14850" width="0" hidden="1" customWidth="1"/>
    <col min="14851" max="14851" width="9.85546875" customWidth="1"/>
    <col min="14853" max="14853" width="26.85546875" customWidth="1"/>
    <col min="14854" max="14854" width="26.7109375" customWidth="1"/>
    <col min="14855" max="14855" width="27" customWidth="1"/>
    <col min="14856" max="14862" width="17.140625" customWidth="1"/>
    <col min="14863" max="14887" width="0" hidden="1" customWidth="1"/>
    <col min="15105" max="15106" width="0" hidden="1" customWidth="1"/>
    <col min="15107" max="15107" width="9.85546875" customWidth="1"/>
    <col min="15109" max="15109" width="26.85546875" customWidth="1"/>
    <col min="15110" max="15110" width="26.7109375" customWidth="1"/>
    <col min="15111" max="15111" width="27" customWidth="1"/>
    <col min="15112" max="15118" width="17.140625" customWidth="1"/>
    <col min="15119" max="15143" width="0" hidden="1" customWidth="1"/>
    <col min="15361" max="15362" width="0" hidden="1" customWidth="1"/>
    <col min="15363" max="15363" width="9.85546875" customWidth="1"/>
    <col min="15365" max="15365" width="26.85546875" customWidth="1"/>
    <col min="15366" max="15366" width="26.7109375" customWidth="1"/>
    <col min="15367" max="15367" width="27" customWidth="1"/>
    <col min="15368" max="15374" width="17.140625" customWidth="1"/>
    <col min="15375" max="15399" width="0" hidden="1" customWidth="1"/>
    <col min="15617" max="15618" width="0" hidden="1" customWidth="1"/>
    <col min="15619" max="15619" width="9.85546875" customWidth="1"/>
    <col min="15621" max="15621" width="26.85546875" customWidth="1"/>
    <col min="15622" max="15622" width="26.7109375" customWidth="1"/>
    <col min="15623" max="15623" width="27" customWidth="1"/>
    <col min="15624" max="15630" width="17.140625" customWidth="1"/>
    <col min="15631" max="15655" width="0" hidden="1" customWidth="1"/>
    <col min="15873" max="15874" width="0" hidden="1" customWidth="1"/>
    <col min="15875" max="15875" width="9.85546875" customWidth="1"/>
    <col min="15877" max="15877" width="26.85546875" customWidth="1"/>
    <col min="15878" max="15878" width="26.7109375" customWidth="1"/>
    <col min="15879" max="15879" width="27" customWidth="1"/>
    <col min="15880" max="15886" width="17.140625" customWidth="1"/>
    <col min="15887" max="15911" width="0" hidden="1" customWidth="1"/>
    <col min="16129" max="16130" width="0" hidden="1" customWidth="1"/>
    <col min="16131" max="16131" width="9.85546875" customWidth="1"/>
    <col min="16133" max="16133" width="26.85546875" customWidth="1"/>
    <col min="16134" max="16134" width="26.7109375" customWidth="1"/>
    <col min="16135" max="16135" width="27" customWidth="1"/>
    <col min="16136" max="16142" width="17.140625" customWidth="1"/>
    <col min="16143" max="16167" width="0" hidden="1" customWidth="1"/>
  </cols>
  <sheetData>
    <row r="1" spans="1:34" ht="21.75" customHeight="1" x14ac:dyDescent="0.35">
      <c r="A1" s="179" t="s">
        <v>218</v>
      </c>
      <c r="B1" s="180"/>
      <c r="C1" s="557" t="s">
        <v>291</v>
      </c>
      <c r="D1" s="557"/>
      <c r="E1" s="557"/>
      <c r="F1" s="557"/>
      <c r="G1" s="557"/>
      <c r="H1" s="557"/>
      <c r="I1" s="557"/>
      <c r="J1" s="557"/>
      <c r="K1" s="557"/>
      <c r="L1" s="557"/>
      <c r="M1" s="557"/>
      <c r="N1" s="557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</row>
    <row r="2" spans="1:34" ht="14.25" customHeight="1" x14ac:dyDescent="0.25">
      <c r="A2" s="179" t="s">
        <v>218</v>
      </c>
      <c r="B2" s="180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49" t="s">
        <v>87</v>
      </c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</row>
    <row r="3" spans="1:34" ht="16.5" customHeight="1" x14ac:dyDescent="0.2">
      <c r="A3" s="179" t="s">
        <v>218</v>
      </c>
      <c r="B3" s="180"/>
      <c r="C3" s="508" t="s">
        <v>184</v>
      </c>
      <c r="D3" s="552"/>
      <c r="E3" s="552"/>
      <c r="F3" s="527" t="str">
        <f>TRIM('Auswahl Belegaufstellungen'!Stm_ApplicantID)</f>
        <v/>
      </c>
      <c r="G3" s="52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1:34" ht="6.75" customHeight="1" x14ac:dyDescent="0.25">
      <c r="A4" s="179" t="s">
        <v>218</v>
      </c>
      <c r="B4" s="180"/>
      <c r="C4" s="181"/>
      <c r="D4" s="181"/>
      <c r="E4" s="182"/>
      <c r="F4" s="182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79"/>
      <c r="AG4" s="179"/>
      <c r="AH4" s="179"/>
    </row>
    <row r="5" spans="1:34" ht="16.5" customHeight="1" x14ac:dyDescent="0.2">
      <c r="A5" s="179" t="s">
        <v>218</v>
      </c>
      <c r="B5" s="180"/>
      <c r="C5" s="508" t="s">
        <v>185</v>
      </c>
      <c r="D5" s="552"/>
      <c r="E5" s="552"/>
      <c r="F5" s="527" t="str">
        <f>TRIM('Auswahl Belegaufstellungen'!Stm_ApplicantName)</f>
        <v/>
      </c>
      <c r="G5" s="52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</row>
    <row r="6" spans="1:34" ht="6.75" customHeight="1" x14ac:dyDescent="0.25">
      <c r="A6" s="179" t="s">
        <v>218</v>
      </c>
      <c r="B6" s="180"/>
      <c r="C6" s="181"/>
      <c r="D6" s="181"/>
      <c r="E6" s="182"/>
      <c r="F6" s="182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</row>
    <row r="7" spans="1:34" ht="16.5" customHeight="1" x14ac:dyDescent="0.2">
      <c r="A7" s="179" t="s">
        <v>218</v>
      </c>
      <c r="B7" s="180"/>
      <c r="C7" s="508" t="s">
        <v>186</v>
      </c>
      <c r="D7" s="552"/>
      <c r="E7" s="552"/>
      <c r="F7" s="527" t="str">
        <f>TRIM('Auswahl Belegaufstellungen'!Stm_ApplicationID)</f>
        <v>/ EndZ</v>
      </c>
      <c r="G7" s="529"/>
      <c r="H7" s="179"/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  <c r="AH7" s="179"/>
    </row>
    <row r="8" spans="1:34" ht="6.75" customHeight="1" x14ac:dyDescent="0.2">
      <c r="A8" s="179" t="s">
        <v>218</v>
      </c>
      <c r="B8" s="180"/>
      <c r="C8" s="183"/>
      <c r="D8" s="183"/>
      <c r="E8" s="183"/>
      <c r="F8" s="183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</row>
    <row r="9" spans="1:34" ht="16.5" customHeight="1" x14ac:dyDescent="0.2">
      <c r="A9" s="179" t="s">
        <v>218</v>
      </c>
      <c r="B9" s="180"/>
      <c r="C9" s="508" t="s">
        <v>219</v>
      </c>
      <c r="D9" s="552"/>
      <c r="E9" s="552"/>
      <c r="F9" s="553"/>
      <c r="G9" s="554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</row>
    <row r="10" spans="1:34" ht="16.5" hidden="1" customHeight="1" x14ac:dyDescent="0.2">
      <c r="A10" s="179"/>
      <c r="B10" s="180"/>
      <c r="C10" s="555"/>
      <c r="D10" s="555"/>
      <c r="E10" s="555"/>
      <c r="F10" s="556"/>
      <c r="G10" s="556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</row>
    <row r="11" spans="1:34" ht="6.75" customHeight="1" x14ac:dyDescent="0.2">
      <c r="A11" s="179" t="s">
        <v>218</v>
      </c>
      <c r="B11" s="180"/>
      <c r="C11" s="183"/>
      <c r="D11" s="183"/>
      <c r="E11" s="183"/>
      <c r="F11" s="183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</row>
    <row r="12" spans="1:34" ht="16.5" customHeight="1" x14ac:dyDescent="0.2">
      <c r="A12" s="179" t="s">
        <v>218</v>
      </c>
      <c r="B12" s="180"/>
      <c r="C12" s="508" t="s">
        <v>187</v>
      </c>
      <c r="D12" s="552"/>
      <c r="E12" s="552"/>
      <c r="F12" s="527" t="str">
        <f>TRIM('Auswahl Belegaufstellungen'!Stm_TaxDeduct)</f>
        <v>Ja</v>
      </c>
      <c r="G12" s="52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</row>
    <row r="13" spans="1:34" ht="16.5" hidden="1" customHeight="1" x14ac:dyDescent="0.2">
      <c r="A13" s="179"/>
      <c r="B13" s="180"/>
      <c r="C13" s="150"/>
      <c r="D13" s="150"/>
      <c r="E13" s="150"/>
      <c r="F13" s="184" t="str">
        <f>IF(G13=1,"Ja","Nein")</f>
        <v>Ja</v>
      </c>
      <c r="G13" s="185">
        <v>1</v>
      </c>
      <c r="H13" s="179"/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</row>
    <row r="14" spans="1:34" ht="6.75" customHeight="1" x14ac:dyDescent="0.2">
      <c r="A14" s="179" t="s">
        <v>218</v>
      </c>
      <c r="B14" s="180"/>
      <c r="C14" s="183"/>
      <c r="D14" s="183"/>
      <c r="E14" s="183"/>
      <c r="F14" s="186"/>
      <c r="G14" s="186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</row>
    <row r="15" spans="1:34" ht="16.5" customHeight="1" x14ac:dyDescent="0.2">
      <c r="A15" s="179" t="s">
        <v>218</v>
      </c>
      <c r="B15" s="180"/>
      <c r="C15" s="537" t="s">
        <v>188</v>
      </c>
      <c r="D15" s="538"/>
      <c r="E15" s="539"/>
      <c r="F15" s="187" t="s">
        <v>189</v>
      </c>
      <c r="G15" s="188" t="s">
        <v>190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</row>
    <row r="16" spans="1:34" ht="16.5" customHeight="1" x14ac:dyDescent="0.2">
      <c r="A16" s="179" t="s">
        <v>218</v>
      </c>
      <c r="B16" s="180"/>
      <c r="C16" s="540" t="s">
        <v>191</v>
      </c>
      <c r="D16" s="541"/>
      <c r="E16" s="542"/>
      <c r="F16" s="189" t="str">
        <f>IF(TRIM('Auswahl Belegaufstellungen'!Stm_SupportPeriodStart)="","",'Auswahl Belegaufstellungen'!Stm_SupportPeriodStart)</f>
        <v/>
      </c>
      <c r="G16" s="189" t="str">
        <f>IF(TRIM('Auswahl Belegaufstellungen'!Stm_SupportPeriodEnd)="","",'Auswahl Belegaufstellungen'!Stm_SupportPeriodEnd)</f>
        <v/>
      </c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</row>
    <row r="17" spans="1:39" ht="16.5" customHeight="1" thickBot="1" x14ac:dyDescent="0.25">
      <c r="A17" s="179" t="s">
        <v>218</v>
      </c>
      <c r="B17" s="180"/>
      <c r="C17" s="190"/>
      <c r="D17" s="190"/>
      <c r="E17" s="190"/>
      <c r="F17" s="190"/>
      <c r="G17" s="190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</row>
    <row r="18" spans="1:39" ht="21" hidden="1" customHeight="1" x14ac:dyDescent="0.2">
      <c r="A18" s="179" t="s">
        <v>218</v>
      </c>
      <c r="B18" s="180"/>
      <c r="C18" s="543" t="s">
        <v>198</v>
      </c>
      <c r="D18" s="544"/>
      <c r="E18" s="544"/>
      <c r="F18" s="544"/>
      <c r="G18" s="545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</row>
    <row r="19" spans="1:39" ht="22.5" hidden="1" customHeight="1" thickBot="1" x14ac:dyDescent="0.25">
      <c r="A19" s="179" t="s">
        <v>218</v>
      </c>
      <c r="B19" s="180"/>
      <c r="C19" s="191"/>
      <c r="D19" s="192"/>
      <c r="E19" s="192"/>
      <c r="F19" s="193"/>
      <c r="G19" s="194"/>
      <c r="H19" s="179"/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</row>
    <row r="20" spans="1:39" ht="14.25" hidden="1" customHeight="1" thickBot="1" x14ac:dyDescent="0.25">
      <c r="A20" s="179" t="s">
        <v>218</v>
      </c>
      <c r="B20" s="180"/>
      <c r="C20" s="195"/>
      <c r="D20" s="195"/>
      <c r="E20" s="196"/>
      <c r="F20" s="196"/>
      <c r="G20" s="195"/>
      <c r="H20" s="195"/>
      <c r="I20" s="179"/>
      <c r="J20" s="195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</row>
    <row r="21" spans="1:39" ht="15" hidden="1" customHeight="1" thickBot="1" x14ac:dyDescent="0.25">
      <c r="A21" s="179" t="s">
        <v>220</v>
      </c>
      <c r="B21" s="180" t="s">
        <v>220</v>
      </c>
      <c r="C21" s="179" t="s">
        <v>218</v>
      </c>
      <c r="D21" s="179" t="s">
        <v>218</v>
      </c>
      <c r="E21" s="179" t="s">
        <v>221</v>
      </c>
      <c r="F21" s="179" t="s">
        <v>218</v>
      </c>
      <c r="G21" s="179" t="s">
        <v>218</v>
      </c>
      <c r="H21" s="179" t="s">
        <v>218</v>
      </c>
      <c r="I21" s="179" t="s">
        <v>221</v>
      </c>
      <c r="J21" s="179" t="s">
        <v>221</v>
      </c>
      <c r="K21" s="179" t="s">
        <v>221</v>
      </c>
      <c r="L21" s="179" t="s">
        <v>221</v>
      </c>
      <c r="M21" s="179" t="s">
        <v>218</v>
      </c>
      <c r="N21" s="179" t="s">
        <v>221</v>
      </c>
      <c r="O21" s="179" t="s">
        <v>222</v>
      </c>
      <c r="P21" s="179" t="s">
        <v>222</v>
      </c>
      <c r="Q21" s="179" t="s">
        <v>222</v>
      </c>
      <c r="R21" s="179" t="s">
        <v>222</v>
      </c>
      <c r="S21" s="179" t="s">
        <v>222</v>
      </c>
      <c r="T21" s="179" t="s">
        <v>222</v>
      </c>
      <c r="U21" s="179" t="s">
        <v>222</v>
      </c>
      <c r="V21" s="179" t="s">
        <v>222</v>
      </c>
      <c r="W21" s="179" t="s">
        <v>223</v>
      </c>
      <c r="X21" s="179" t="s">
        <v>223</v>
      </c>
      <c r="Y21" s="179" t="s">
        <v>225</v>
      </c>
      <c r="Z21" s="179" t="s">
        <v>224</v>
      </c>
      <c r="AA21" s="179" t="s">
        <v>224</v>
      </c>
      <c r="AB21" s="179" t="s">
        <v>224</v>
      </c>
      <c r="AC21" s="197" t="s">
        <v>224</v>
      </c>
      <c r="AD21" s="179" t="s">
        <v>224</v>
      </c>
      <c r="AE21" s="179" t="s">
        <v>224</v>
      </c>
      <c r="AF21" s="179" t="s">
        <v>224</v>
      </c>
      <c r="AG21" s="179" t="s">
        <v>225</v>
      </c>
      <c r="AH21" s="179" t="s">
        <v>225</v>
      </c>
      <c r="AI21" s="179" t="s">
        <v>222</v>
      </c>
      <c r="AJ21" s="179" t="s">
        <v>222</v>
      </c>
      <c r="AK21" s="179" t="s">
        <v>223</v>
      </c>
      <c r="AL21" s="179" t="s">
        <v>223</v>
      </c>
    </row>
    <row r="22" spans="1:39" ht="24" customHeight="1" thickBot="1" x14ac:dyDescent="0.4">
      <c r="A22" s="179" t="s">
        <v>218</v>
      </c>
      <c r="B22" s="180"/>
      <c r="C22" s="546" t="s">
        <v>226</v>
      </c>
      <c r="D22" s="547"/>
      <c r="E22" s="547"/>
      <c r="F22" s="547"/>
      <c r="G22" s="547"/>
      <c r="H22" s="547"/>
      <c r="I22" s="547"/>
      <c r="J22" s="547"/>
      <c r="K22" s="547"/>
      <c r="L22" s="547"/>
      <c r="M22" s="547"/>
      <c r="N22" s="548"/>
      <c r="O22" s="549" t="s">
        <v>227</v>
      </c>
      <c r="P22" s="550"/>
      <c r="Q22" s="550"/>
      <c r="R22" s="550"/>
      <c r="S22" s="550"/>
      <c r="T22" s="550"/>
      <c r="U22" s="550"/>
      <c r="V22" s="550"/>
      <c r="W22" s="550"/>
      <c r="X22" s="551"/>
      <c r="Y22" s="198" t="s">
        <v>228</v>
      </c>
      <c r="Z22" s="534" t="s">
        <v>229</v>
      </c>
      <c r="AA22" s="535"/>
      <c r="AB22" s="535"/>
      <c r="AC22" s="535"/>
      <c r="AD22" s="535"/>
      <c r="AE22" s="535"/>
      <c r="AF22" s="535"/>
      <c r="AG22" s="535"/>
      <c r="AH22" s="536"/>
      <c r="AI22" s="530" t="s">
        <v>230</v>
      </c>
      <c r="AJ22" s="530"/>
      <c r="AK22" s="530"/>
      <c r="AL22" s="531"/>
      <c r="AM22" s="151"/>
    </row>
    <row r="23" spans="1:39" ht="69" customHeight="1" thickBot="1" x14ac:dyDescent="0.25">
      <c r="A23" s="179" t="s">
        <v>218</v>
      </c>
      <c r="B23" s="180" t="s">
        <v>231</v>
      </c>
      <c r="C23" s="199" t="s">
        <v>232</v>
      </c>
      <c r="D23" s="200" t="s">
        <v>292</v>
      </c>
      <c r="E23" s="201" t="s">
        <v>293</v>
      </c>
      <c r="F23" s="201" t="s">
        <v>294</v>
      </c>
      <c r="G23" s="201" t="s">
        <v>295</v>
      </c>
      <c r="H23" s="202" t="s">
        <v>296</v>
      </c>
      <c r="I23" s="203" t="s">
        <v>297</v>
      </c>
      <c r="J23" s="203" t="s">
        <v>298</v>
      </c>
      <c r="K23" s="203" t="s">
        <v>299</v>
      </c>
      <c r="L23" s="203" t="s">
        <v>300</v>
      </c>
      <c r="M23" s="203" t="s">
        <v>301</v>
      </c>
      <c r="N23" s="204" t="s">
        <v>43</v>
      </c>
      <c r="O23" s="152" t="s">
        <v>233</v>
      </c>
      <c r="P23" s="205" t="s">
        <v>302</v>
      </c>
      <c r="Q23" s="205" t="s">
        <v>303</v>
      </c>
      <c r="R23" s="205" t="s">
        <v>304</v>
      </c>
      <c r="S23" s="206" t="s">
        <v>305</v>
      </c>
      <c r="T23" s="205" t="s">
        <v>306</v>
      </c>
      <c r="U23" s="205" t="s">
        <v>307</v>
      </c>
      <c r="V23" s="205" t="s">
        <v>308</v>
      </c>
      <c r="W23" s="203" t="s">
        <v>309</v>
      </c>
      <c r="X23" s="207" t="s">
        <v>234</v>
      </c>
      <c r="Y23" s="208" t="s">
        <v>235</v>
      </c>
      <c r="Z23" s="209" t="s">
        <v>310</v>
      </c>
      <c r="AA23" s="209" t="s">
        <v>311</v>
      </c>
      <c r="AB23" s="209" t="s">
        <v>312</v>
      </c>
      <c r="AC23" s="209" t="s">
        <v>313</v>
      </c>
      <c r="AD23" s="209" t="s">
        <v>314</v>
      </c>
      <c r="AE23" s="209" t="s">
        <v>315</v>
      </c>
      <c r="AF23" s="209" t="s">
        <v>316</v>
      </c>
      <c r="AG23" s="210" t="s">
        <v>317</v>
      </c>
      <c r="AH23" s="211" t="s">
        <v>236</v>
      </c>
      <c r="AI23" s="153" t="s">
        <v>237</v>
      </c>
      <c r="AJ23" s="153" t="s">
        <v>238</v>
      </c>
      <c r="AK23" s="153" t="s">
        <v>239</v>
      </c>
      <c r="AL23" s="154" t="s">
        <v>240</v>
      </c>
      <c r="AM23" s="151"/>
    </row>
    <row r="24" spans="1:39" ht="14.25" x14ac:dyDescent="0.2">
      <c r="A24" s="179" t="s">
        <v>218</v>
      </c>
      <c r="B24" s="180" t="s">
        <v>241</v>
      </c>
      <c r="C24" s="212">
        <v>1</v>
      </c>
      <c r="D24" s="213"/>
      <c r="E24" s="214"/>
      <c r="F24" s="215"/>
      <c r="G24" s="216"/>
      <c r="H24" s="217"/>
      <c r="I24" s="218"/>
      <c r="J24" s="219"/>
      <c r="K24" s="220"/>
      <c r="L24" s="221">
        <f t="shared" ref="L24:L44" si="0">ROUND(J24*K24,2)</f>
        <v>0</v>
      </c>
      <c r="M24" s="222"/>
      <c r="N24" s="155">
        <f t="shared" ref="N24:N44" si="1">ROUND(L24*(1-M24),2)</f>
        <v>0</v>
      </c>
      <c r="O24" s="156"/>
      <c r="P24" s="223"/>
      <c r="Q24" s="223"/>
      <c r="R24" s="224"/>
      <c r="S24" s="225">
        <f t="shared" ref="S24:S44" si="2">ROUND((J24-P24)*(K24-Q24)*(1-M24-R24),2)</f>
        <v>0</v>
      </c>
      <c r="T24" s="226"/>
      <c r="U24" s="157"/>
      <c r="V24" s="224"/>
      <c r="W24" s="227">
        <f t="shared" ref="W24:W44" si="3">ROUND((J24-P24-T24)*(K24-Q24-U24)*(1-M24-R24-V24),2)</f>
        <v>0</v>
      </c>
      <c r="X24" s="228"/>
      <c r="Y24" s="229"/>
      <c r="Z24" s="223"/>
      <c r="AA24" s="223"/>
      <c r="AB24" s="224"/>
      <c r="AC24" s="230">
        <f t="shared" ref="AC24:AC44" si="4">ROUND((J24-P24-T24-Z24)*(K24-Q24-U24-AA24)*(1-M24-R24-V24-AB24),2)</f>
        <v>0</v>
      </c>
      <c r="AD24" s="226"/>
      <c r="AE24" s="226"/>
      <c r="AF24" s="231"/>
      <c r="AG24" s="227">
        <f t="shared" ref="AG24:AG44" si="5">ROUND((J24-P24-T24-Z24-AD24)*(K24-Q24-U24-AA24-AE24)*(1-M24-R24-V24-AB24-AF24),2)</f>
        <v>0</v>
      </c>
      <c r="AH24" s="228"/>
      <c r="AI24" s="232">
        <f t="shared" ref="AI24:AI44" si="6">AG24</f>
        <v>0</v>
      </c>
      <c r="AJ24" s="159"/>
      <c r="AK24" s="160">
        <f t="shared" ref="AK24:AK44" si="7">AI24*AJ24</f>
        <v>0</v>
      </c>
      <c r="AL24" s="161"/>
      <c r="AM24" s="151"/>
    </row>
    <row r="25" spans="1:39" ht="14.25" x14ac:dyDescent="0.2">
      <c r="A25" s="179" t="s">
        <v>218</v>
      </c>
      <c r="B25" s="180" t="s">
        <v>241</v>
      </c>
      <c r="C25" s="233">
        <f t="shared" ref="C25:C44" si="8">C24+1</f>
        <v>2</v>
      </c>
      <c r="D25" s="213"/>
      <c r="E25" s="214"/>
      <c r="F25" s="215"/>
      <c r="G25" s="216"/>
      <c r="H25" s="217"/>
      <c r="I25" s="218"/>
      <c r="J25" s="219"/>
      <c r="K25" s="220"/>
      <c r="L25" s="221">
        <f t="shared" si="0"/>
        <v>0</v>
      </c>
      <c r="M25" s="222"/>
      <c r="N25" s="155">
        <f t="shared" si="1"/>
        <v>0</v>
      </c>
      <c r="O25" s="156"/>
      <c r="P25" s="223"/>
      <c r="Q25" s="223"/>
      <c r="R25" s="224"/>
      <c r="S25" s="225">
        <f t="shared" si="2"/>
        <v>0</v>
      </c>
      <c r="T25" s="226"/>
      <c r="U25" s="157"/>
      <c r="V25" s="224"/>
      <c r="W25" s="227">
        <f t="shared" si="3"/>
        <v>0</v>
      </c>
      <c r="X25" s="228"/>
      <c r="Y25" s="229"/>
      <c r="Z25" s="223"/>
      <c r="AA25" s="223"/>
      <c r="AB25" s="224"/>
      <c r="AC25" s="230">
        <f t="shared" si="4"/>
        <v>0</v>
      </c>
      <c r="AD25" s="226"/>
      <c r="AE25" s="226"/>
      <c r="AF25" s="231"/>
      <c r="AG25" s="227">
        <f t="shared" si="5"/>
        <v>0</v>
      </c>
      <c r="AH25" s="228"/>
      <c r="AI25" s="158">
        <f t="shared" si="6"/>
        <v>0</v>
      </c>
      <c r="AJ25" s="162"/>
      <c r="AK25" s="163">
        <f t="shared" si="7"/>
        <v>0</v>
      </c>
      <c r="AL25" s="164"/>
      <c r="AM25" s="151"/>
    </row>
    <row r="26" spans="1:39" ht="14.25" x14ac:dyDescent="0.2">
      <c r="A26" s="179" t="s">
        <v>218</v>
      </c>
      <c r="B26" s="180" t="s">
        <v>241</v>
      </c>
      <c r="C26" s="233">
        <f t="shared" si="8"/>
        <v>3</v>
      </c>
      <c r="D26" s="213"/>
      <c r="E26" s="214"/>
      <c r="F26" s="215"/>
      <c r="G26" s="216"/>
      <c r="H26" s="217"/>
      <c r="I26" s="218"/>
      <c r="J26" s="219"/>
      <c r="K26" s="220"/>
      <c r="L26" s="221">
        <f t="shared" si="0"/>
        <v>0</v>
      </c>
      <c r="M26" s="222"/>
      <c r="N26" s="155">
        <f t="shared" si="1"/>
        <v>0</v>
      </c>
      <c r="O26" s="156"/>
      <c r="P26" s="223"/>
      <c r="Q26" s="223"/>
      <c r="R26" s="224"/>
      <c r="S26" s="225">
        <f t="shared" si="2"/>
        <v>0</v>
      </c>
      <c r="T26" s="226"/>
      <c r="U26" s="157"/>
      <c r="V26" s="224"/>
      <c r="W26" s="227">
        <f t="shared" si="3"/>
        <v>0</v>
      </c>
      <c r="X26" s="228"/>
      <c r="Y26" s="229"/>
      <c r="Z26" s="223"/>
      <c r="AA26" s="223"/>
      <c r="AB26" s="224"/>
      <c r="AC26" s="230">
        <f t="shared" si="4"/>
        <v>0</v>
      </c>
      <c r="AD26" s="226"/>
      <c r="AE26" s="226"/>
      <c r="AF26" s="231"/>
      <c r="AG26" s="227">
        <f t="shared" si="5"/>
        <v>0</v>
      </c>
      <c r="AH26" s="228"/>
      <c r="AI26" s="158">
        <f t="shared" si="6"/>
        <v>0</v>
      </c>
      <c r="AJ26" s="162"/>
      <c r="AK26" s="163">
        <f t="shared" si="7"/>
        <v>0</v>
      </c>
      <c r="AL26" s="164"/>
      <c r="AM26" s="151"/>
    </row>
    <row r="27" spans="1:39" ht="14.25" x14ac:dyDescent="0.2">
      <c r="A27" s="179" t="s">
        <v>218</v>
      </c>
      <c r="B27" s="180" t="s">
        <v>241</v>
      </c>
      <c r="C27" s="233">
        <f t="shared" si="8"/>
        <v>4</v>
      </c>
      <c r="D27" s="213"/>
      <c r="E27" s="214"/>
      <c r="F27" s="215"/>
      <c r="G27" s="216"/>
      <c r="H27" s="217"/>
      <c r="I27" s="218"/>
      <c r="J27" s="219"/>
      <c r="K27" s="220"/>
      <c r="L27" s="221">
        <f t="shared" si="0"/>
        <v>0</v>
      </c>
      <c r="M27" s="222"/>
      <c r="N27" s="155">
        <f t="shared" si="1"/>
        <v>0</v>
      </c>
      <c r="O27" s="156"/>
      <c r="P27" s="223"/>
      <c r="Q27" s="223"/>
      <c r="R27" s="224"/>
      <c r="S27" s="225">
        <f t="shared" si="2"/>
        <v>0</v>
      </c>
      <c r="T27" s="226"/>
      <c r="U27" s="157"/>
      <c r="V27" s="224"/>
      <c r="W27" s="227">
        <f t="shared" si="3"/>
        <v>0</v>
      </c>
      <c r="X27" s="228"/>
      <c r="Y27" s="229"/>
      <c r="Z27" s="223"/>
      <c r="AA27" s="223"/>
      <c r="AB27" s="224"/>
      <c r="AC27" s="230">
        <f t="shared" si="4"/>
        <v>0</v>
      </c>
      <c r="AD27" s="226"/>
      <c r="AE27" s="226"/>
      <c r="AF27" s="231"/>
      <c r="AG27" s="227">
        <f t="shared" si="5"/>
        <v>0</v>
      </c>
      <c r="AH27" s="228"/>
      <c r="AI27" s="158">
        <f t="shared" si="6"/>
        <v>0</v>
      </c>
      <c r="AJ27" s="162"/>
      <c r="AK27" s="163">
        <f t="shared" si="7"/>
        <v>0</v>
      </c>
      <c r="AL27" s="164"/>
      <c r="AM27" s="151"/>
    </row>
    <row r="28" spans="1:39" ht="14.25" x14ac:dyDescent="0.2">
      <c r="A28" s="179" t="s">
        <v>218</v>
      </c>
      <c r="B28" s="180" t="s">
        <v>241</v>
      </c>
      <c r="C28" s="233">
        <f t="shared" si="8"/>
        <v>5</v>
      </c>
      <c r="D28" s="213"/>
      <c r="E28" s="214"/>
      <c r="F28" s="215"/>
      <c r="G28" s="216"/>
      <c r="H28" s="217"/>
      <c r="I28" s="218"/>
      <c r="J28" s="219"/>
      <c r="K28" s="220"/>
      <c r="L28" s="221">
        <f t="shared" si="0"/>
        <v>0</v>
      </c>
      <c r="M28" s="222"/>
      <c r="N28" s="155">
        <f t="shared" si="1"/>
        <v>0</v>
      </c>
      <c r="O28" s="156"/>
      <c r="P28" s="223"/>
      <c r="Q28" s="223"/>
      <c r="R28" s="224"/>
      <c r="S28" s="225">
        <f t="shared" si="2"/>
        <v>0</v>
      </c>
      <c r="T28" s="226"/>
      <c r="U28" s="157"/>
      <c r="V28" s="224"/>
      <c r="W28" s="227">
        <f t="shared" si="3"/>
        <v>0</v>
      </c>
      <c r="X28" s="228"/>
      <c r="Y28" s="229"/>
      <c r="Z28" s="223"/>
      <c r="AA28" s="223"/>
      <c r="AB28" s="224"/>
      <c r="AC28" s="230">
        <f t="shared" si="4"/>
        <v>0</v>
      </c>
      <c r="AD28" s="226"/>
      <c r="AE28" s="226"/>
      <c r="AF28" s="231"/>
      <c r="AG28" s="227">
        <f t="shared" si="5"/>
        <v>0</v>
      </c>
      <c r="AH28" s="228"/>
      <c r="AI28" s="158">
        <f t="shared" si="6"/>
        <v>0</v>
      </c>
      <c r="AJ28" s="162"/>
      <c r="AK28" s="163">
        <f t="shared" si="7"/>
        <v>0</v>
      </c>
      <c r="AL28" s="164"/>
      <c r="AM28" s="151"/>
    </row>
    <row r="29" spans="1:39" ht="14.25" x14ac:dyDescent="0.2">
      <c r="A29" s="179" t="s">
        <v>218</v>
      </c>
      <c r="B29" s="180" t="s">
        <v>241</v>
      </c>
      <c r="C29" s="233">
        <f t="shared" si="8"/>
        <v>6</v>
      </c>
      <c r="D29" s="213"/>
      <c r="E29" s="214"/>
      <c r="F29" s="215"/>
      <c r="G29" s="216"/>
      <c r="H29" s="217"/>
      <c r="I29" s="218"/>
      <c r="J29" s="219"/>
      <c r="K29" s="220"/>
      <c r="L29" s="221">
        <f t="shared" si="0"/>
        <v>0</v>
      </c>
      <c r="M29" s="222"/>
      <c r="N29" s="155">
        <f t="shared" si="1"/>
        <v>0</v>
      </c>
      <c r="O29" s="156"/>
      <c r="P29" s="223"/>
      <c r="Q29" s="223"/>
      <c r="R29" s="224"/>
      <c r="S29" s="225">
        <f t="shared" si="2"/>
        <v>0</v>
      </c>
      <c r="T29" s="226"/>
      <c r="U29" s="157"/>
      <c r="V29" s="224"/>
      <c r="W29" s="227">
        <f t="shared" si="3"/>
        <v>0</v>
      </c>
      <c r="X29" s="228"/>
      <c r="Y29" s="229"/>
      <c r="Z29" s="223"/>
      <c r="AA29" s="223"/>
      <c r="AB29" s="224"/>
      <c r="AC29" s="230">
        <f t="shared" si="4"/>
        <v>0</v>
      </c>
      <c r="AD29" s="226"/>
      <c r="AE29" s="226"/>
      <c r="AF29" s="231"/>
      <c r="AG29" s="227">
        <f t="shared" si="5"/>
        <v>0</v>
      </c>
      <c r="AH29" s="228"/>
      <c r="AI29" s="158">
        <f t="shared" si="6"/>
        <v>0</v>
      </c>
      <c r="AJ29" s="162"/>
      <c r="AK29" s="163">
        <f t="shared" si="7"/>
        <v>0</v>
      </c>
      <c r="AL29" s="164"/>
      <c r="AM29" s="151"/>
    </row>
    <row r="30" spans="1:39" ht="14.25" x14ac:dyDescent="0.2">
      <c r="A30" s="179" t="s">
        <v>218</v>
      </c>
      <c r="B30" s="180" t="s">
        <v>241</v>
      </c>
      <c r="C30" s="233">
        <f t="shared" si="8"/>
        <v>7</v>
      </c>
      <c r="D30" s="213"/>
      <c r="E30" s="214"/>
      <c r="F30" s="215"/>
      <c r="G30" s="216"/>
      <c r="H30" s="217"/>
      <c r="I30" s="218"/>
      <c r="J30" s="219"/>
      <c r="K30" s="220"/>
      <c r="L30" s="221">
        <f t="shared" si="0"/>
        <v>0</v>
      </c>
      <c r="M30" s="222"/>
      <c r="N30" s="155">
        <f t="shared" si="1"/>
        <v>0</v>
      </c>
      <c r="O30" s="156"/>
      <c r="P30" s="223"/>
      <c r="Q30" s="223"/>
      <c r="R30" s="224"/>
      <c r="S30" s="225">
        <f t="shared" si="2"/>
        <v>0</v>
      </c>
      <c r="T30" s="226"/>
      <c r="U30" s="157"/>
      <c r="V30" s="224"/>
      <c r="W30" s="227">
        <f t="shared" si="3"/>
        <v>0</v>
      </c>
      <c r="X30" s="228"/>
      <c r="Y30" s="229"/>
      <c r="Z30" s="223"/>
      <c r="AA30" s="223"/>
      <c r="AB30" s="224"/>
      <c r="AC30" s="230">
        <f t="shared" si="4"/>
        <v>0</v>
      </c>
      <c r="AD30" s="226"/>
      <c r="AE30" s="226"/>
      <c r="AF30" s="231"/>
      <c r="AG30" s="227">
        <f t="shared" si="5"/>
        <v>0</v>
      </c>
      <c r="AH30" s="228"/>
      <c r="AI30" s="158">
        <f t="shared" si="6"/>
        <v>0</v>
      </c>
      <c r="AJ30" s="162"/>
      <c r="AK30" s="163">
        <f t="shared" si="7"/>
        <v>0</v>
      </c>
      <c r="AL30" s="164"/>
      <c r="AM30" s="151"/>
    </row>
    <row r="31" spans="1:39" ht="14.25" x14ac:dyDescent="0.2">
      <c r="A31" s="179" t="s">
        <v>218</v>
      </c>
      <c r="B31" s="180" t="s">
        <v>241</v>
      </c>
      <c r="C31" s="233">
        <f t="shared" si="8"/>
        <v>8</v>
      </c>
      <c r="D31" s="213"/>
      <c r="E31" s="214"/>
      <c r="F31" s="215"/>
      <c r="G31" s="216"/>
      <c r="H31" s="217"/>
      <c r="I31" s="218"/>
      <c r="J31" s="219"/>
      <c r="K31" s="220"/>
      <c r="L31" s="221">
        <f t="shared" si="0"/>
        <v>0</v>
      </c>
      <c r="M31" s="222"/>
      <c r="N31" s="155">
        <f t="shared" si="1"/>
        <v>0</v>
      </c>
      <c r="O31" s="156"/>
      <c r="P31" s="223"/>
      <c r="Q31" s="223"/>
      <c r="R31" s="224"/>
      <c r="S31" s="225">
        <f t="shared" si="2"/>
        <v>0</v>
      </c>
      <c r="T31" s="226"/>
      <c r="U31" s="157"/>
      <c r="V31" s="224"/>
      <c r="W31" s="227">
        <f t="shared" si="3"/>
        <v>0</v>
      </c>
      <c r="X31" s="228"/>
      <c r="Y31" s="229"/>
      <c r="Z31" s="223"/>
      <c r="AA31" s="223"/>
      <c r="AB31" s="224"/>
      <c r="AC31" s="230">
        <f t="shared" si="4"/>
        <v>0</v>
      </c>
      <c r="AD31" s="226"/>
      <c r="AE31" s="226"/>
      <c r="AF31" s="231"/>
      <c r="AG31" s="227">
        <f t="shared" si="5"/>
        <v>0</v>
      </c>
      <c r="AH31" s="228"/>
      <c r="AI31" s="158">
        <f t="shared" si="6"/>
        <v>0</v>
      </c>
      <c r="AJ31" s="162"/>
      <c r="AK31" s="163">
        <f t="shared" si="7"/>
        <v>0</v>
      </c>
      <c r="AL31" s="164"/>
      <c r="AM31" s="151"/>
    </row>
    <row r="32" spans="1:39" ht="14.25" x14ac:dyDescent="0.2">
      <c r="A32" s="179" t="s">
        <v>218</v>
      </c>
      <c r="B32" s="180" t="s">
        <v>241</v>
      </c>
      <c r="C32" s="233">
        <f t="shared" si="8"/>
        <v>9</v>
      </c>
      <c r="D32" s="213"/>
      <c r="E32" s="214"/>
      <c r="F32" s="215"/>
      <c r="G32" s="216"/>
      <c r="H32" s="217"/>
      <c r="I32" s="218"/>
      <c r="J32" s="219"/>
      <c r="K32" s="220"/>
      <c r="L32" s="221">
        <f t="shared" si="0"/>
        <v>0</v>
      </c>
      <c r="M32" s="222"/>
      <c r="N32" s="155">
        <f t="shared" si="1"/>
        <v>0</v>
      </c>
      <c r="O32" s="156"/>
      <c r="P32" s="223"/>
      <c r="Q32" s="223"/>
      <c r="R32" s="224"/>
      <c r="S32" s="225">
        <f t="shared" si="2"/>
        <v>0</v>
      </c>
      <c r="T32" s="226"/>
      <c r="U32" s="157"/>
      <c r="V32" s="224"/>
      <c r="W32" s="227">
        <f t="shared" si="3"/>
        <v>0</v>
      </c>
      <c r="X32" s="228"/>
      <c r="Y32" s="229"/>
      <c r="Z32" s="223"/>
      <c r="AA32" s="223"/>
      <c r="AB32" s="224"/>
      <c r="AC32" s="230">
        <f t="shared" si="4"/>
        <v>0</v>
      </c>
      <c r="AD32" s="226"/>
      <c r="AE32" s="226"/>
      <c r="AF32" s="231"/>
      <c r="AG32" s="227">
        <f t="shared" si="5"/>
        <v>0</v>
      </c>
      <c r="AH32" s="228"/>
      <c r="AI32" s="158">
        <f t="shared" si="6"/>
        <v>0</v>
      </c>
      <c r="AJ32" s="162"/>
      <c r="AK32" s="163">
        <f t="shared" si="7"/>
        <v>0</v>
      </c>
      <c r="AL32" s="164"/>
      <c r="AM32" s="151"/>
    </row>
    <row r="33" spans="1:39" ht="14.25" x14ac:dyDescent="0.2">
      <c r="A33" s="179" t="s">
        <v>218</v>
      </c>
      <c r="B33" s="180" t="s">
        <v>241</v>
      </c>
      <c r="C33" s="233">
        <f t="shared" si="8"/>
        <v>10</v>
      </c>
      <c r="D33" s="213"/>
      <c r="E33" s="214"/>
      <c r="F33" s="215"/>
      <c r="G33" s="216"/>
      <c r="H33" s="217"/>
      <c r="I33" s="218"/>
      <c r="J33" s="219"/>
      <c r="K33" s="220"/>
      <c r="L33" s="221">
        <f t="shared" si="0"/>
        <v>0</v>
      </c>
      <c r="M33" s="222"/>
      <c r="N33" s="155">
        <f t="shared" si="1"/>
        <v>0</v>
      </c>
      <c r="O33" s="156"/>
      <c r="P33" s="223"/>
      <c r="Q33" s="223"/>
      <c r="R33" s="224"/>
      <c r="S33" s="225">
        <f t="shared" si="2"/>
        <v>0</v>
      </c>
      <c r="T33" s="226"/>
      <c r="U33" s="157"/>
      <c r="V33" s="224"/>
      <c r="W33" s="227">
        <f t="shared" si="3"/>
        <v>0</v>
      </c>
      <c r="X33" s="228"/>
      <c r="Y33" s="229"/>
      <c r="Z33" s="223"/>
      <c r="AA33" s="223"/>
      <c r="AB33" s="224"/>
      <c r="AC33" s="230">
        <f t="shared" si="4"/>
        <v>0</v>
      </c>
      <c r="AD33" s="226"/>
      <c r="AE33" s="226"/>
      <c r="AF33" s="231"/>
      <c r="AG33" s="227">
        <f t="shared" si="5"/>
        <v>0</v>
      </c>
      <c r="AH33" s="228"/>
      <c r="AI33" s="158">
        <f t="shared" si="6"/>
        <v>0</v>
      </c>
      <c r="AJ33" s="162"/>
      <c r="AK33" s="163">
        <f t="shared" si="7"/>
        <v>0</v>
      </c>
      <c r="AL33" s="164"/>
      <c r="AM33" s="151"/>
    </row>
    <row r="34" spans="1:39" ht="14.25" x14ac:dyDescent="0.2">
      <c r="A34" s="179" t="s">
        <v>218</v>
      </c>
      <c r="B34" s="180" t="s">
        <v>241</v>
      </c>
      <c r="C34" s="233">
        <f t="shared" si="8"/>
        <v>11</v>
      </c>
      <c r="D34" s="213"/>
      <c r="E34" s="214"/>
      <c r="F34" s="215"/>
      <c r="G34" s="216"/>
      <c r="H34" s="217"/>
      <c r="I34" s="218"/>
      <c r="J34" s="219"/>
      <c r="K34" s="220"/>
      <c r="L34" s="221">
        <f t="shared" si="0"/>
        <v>0</v>
      </c>
      <c r="M34" s="222"/>
      <c r="N34" s="155">
        <f t="shared" si="1"/>
        <v>0</v>
      </c>
      <c r="O34" s="156"/>
      <c r="P34" s="223"/>
      <c r="Q34" s="223"/>
      <c r="R34" s="224"/>
      <c r="S34" s="225">
        <f t="shared" si="2"/>
        <v>0</v>
      </c>
      <c r="T34" s="226"/>
      <c r="U34" s="157"/>
      <c r="V34" s="224"/>
      <c r="W34" s="227">
        <f t="shared" si="3"/>
        <v>0</v>
      </c>
      <c r="X34" s="228"/>
      <c r="Y34" s="229"/>
      <c r="Z34" s="223"/>
      <c r="AA34" s="223"/>
      <c r="AB34" s="224"/>
      <c r="AC34" s="230">
        <f t="shared" si="4"/>
        <v>0</v>
      </c>
      <c r="AD34" s="226"/>
      <c r="AE34" s="226"/>
      <c r="AF34" s="231"/>
      <c r="AG34" s="227">
        <f t="shared" si="5"/>
        <v>0</v>
      </c>
      <c r="AH34" s="228"/>
      <c r="AI34" s="158">
        <f t="shared" si="6"/>
        <v>0</v>
      </c>
      <c r="AJ34" s="162"/>
      <c r="AK34" s="163">
        <f t="shared" si="7"/>
        <v>0</v>
      </c>
      <c r="AL34" s="164"/>
      <c r="AM34" s="151"/>
    </row>
    <row r="35" spans="1:39" ht="14.25" x14ac:dyDescent="0.2">
      <c r="A35" s="179" t="s">
        <v>218</v>
      </c>
      <c r="B35" s="180" t="s">
        <v>241</v>
      </c>
      <c r="C35" s="233">
        <f t="shared" si="8"/>
        <v>12</v>
      </c>
      <c r="D35" s="213"/>
      <c r="E35" s="214"/>
      <c r="F35" s="215"/>
      <c r="G35" s="216"/>
      <c r="H35" s="217"/>
      <c r="I35" s="218"/>
      <c r="J35" s="219"/>
      <c r="K35" s="220"/>
      <c r="L35" s="221">
        <f t="shared" si="0"/>
        <v>0</v>
      </c>
      <c r="M35" s="222"/>
      <c r="N35" s="155">
        <f t="shared" si="1"/>
        <v>0</v>
      </c>
      <c r="O35" s="156"/>
      <c r="P35" s="223"/>
      <c r="Q35" s="223"/>
      <c r="R35" s="224"/>
      <c r="S35" s="225">
        <f t="shared" si="2"/>
        <v>0</v>
      </c>
      <c r="T35" s="226"/>
      <c r="U35" s="157"/>
      <c r="V35" s="224"/>
      <c r="W35" s="227">
        <f t="shared" si="3"/>
        <v>0</v>
      </c>
      <c r="X35" s="228"/>
      <c r="Y35" s="229"/>
      <c r="Z35" s="223"/>
      <c r="AA35" s="223"/>
      <c r="AB35" s="224"/>
      <c r="AC35" s="230">
        <f t="shared" si="4"/>
        <v>0</v>
      </c>
      <c r="AD35" s="226"/>
      <c r="AE35" s="226"/>
      <c r="AF35" s="231"/>
      <c r="AG35" s="227">
        <f t="shared" si="5"/>
        <v>0</v>
      </c>
      <c r="AH35" s="228"/>
      <c r="AI35" s="158">
        <f t="shared" si="6"/>
        <v>0</v>
      </c>
      <c r="AJ35" s="162"/>
      <c r="AK35" s="163">
        <f t="shared" si="7"/>
        <v>0</v>
      </c>
      <c r="AL35" s="164"/>
      <c r="AM35" s="151"/>
    </row>
    <row r="36" spans="1:39" ht="14.25" x14ac:dyDescent="0.2">
      <c r="A36" s="179" t="s">
        <v>218</v>
      </c>
      <c r="B36" s="180" t="s">
        <v>241</v>
      </c>
      <c r="C36" s="233">
        <f t="shared" si="8"/>
        <v>13</v>
      </c>
      <c r="D36" s="213"/>
      <c r="E36" s="214"/>
      <c r="F36" s="215"/>
      <c r="G36" s="216"/>
      <c r="H36" s="217"/>
      <c r="I36" s="218"/>
      <c r="J36" s="219"/>
      <c r="K36" s="220"/>
      <c r="L36" s="221">
        <f t="shared" si="0"/>
        <v>0</v>
      </c>
      <c r="M36" s="222"/>
      <c r="N36" s="155">
        <f t="shared" si="1"/>
        <v>0</v>
      </c>
      <c r="O36" s="156"/>
      <c r="P36" s="223"/>
      <c r="Q36" s="223"/>
      <c r="R36" s="224"/>
      <c r="S36" s="225">
        <f t="shared" si="2"/>
        <v>0</v>
      </c>
      <c r="T36" s="226"/>
      <c r="U36" s="157"/>
      <c r="V36" s="224"/>
      <c r="W36" s="227">
        <f t="shared" si="3"/>
        <v>0</v>
      </c>
      <c r="X36" s="228"/>
      <c r="Y36" s="229"/>
      <c r="Z36" s="223"/>
      <c r="AA36" s="223"/>
      <c r="AB36" s="224"/>
      <c r="AC36" s="230">
        <f t="shared" si="4"/>
        <v>0</v>
      </c>
      <c r="AD36" s="226"/>
      <c r="AE36" s="226"/>
      <c r="AF36" s="231"/>
      <c r="AG36" s="227">
        <f t="shared" si="5"/>
        <v>0</v>
      </c>
      <c r="AH36" s="228"/>
      <c r="AI36" s="158">
        <f t="shared" si="6"/>
        <v>0</v>
      </c>
      <c r="AJ36" s="162"/>
      <c r="AK36" s="163">
        <f t="shared" si="7"/>
        <v>0</v>
      </c>
      <c r="AL36" s="164"/>
      <c r="AM36" s="151"/>
    </row>
    <row r="37" spans="1:39" ht="14.25" x14ac:dyDescent="0.2">
      <c r="A37" s="179" t="s">
        <v>218</v>
      </c>
      <c r="B37" s="180" t="s">
        <v>241</v>
      </c>
      <c r="C37" s="233">
        <f t="shared" si="8"/>
        <v>14</v>
      </c>
      <c r="D37" s="213"/>
      <c r="E37" s="214"/>
      <c r="F37" s="215"/>
      <c r="G37" s="216"/>
      <c r="H37" s="217"/>
      <c r="I37" s="218"/>
      <c r="J37" s="219"/>
      <c r="K37" s="220"/>
      <c r="L37" s="221">
        <f t="shared" si="0"/>
        <v>0</v>
      </c>
      <c r="M37" s="222"/>
      <c r="N37" s="155">
        <f t="shared" si="1"/>
        <v>0</v>
      </c>
      <c r="O37" s="156"/>
      <c r="P37" s="223"/>
      <c r="Q37" s="223"/>
      <c r="R37" s="224"/>
      <c r="S37" s="225">
        <f t="shared" si="2"/>
        <v>0</v>
      </c>
      <c r="T37" s="226"/>
      <c r="U37" s="157"/>
      <c r="V37" s="224"/>
      <c r="W37" s="227">
        <f t="shared" si="3"/>
        <v>0</v>
      </c>
      <c r="X37" s="228"/>
      <c r="Y37" s="229"/>
      <c r="Z37" s="223"/>
      <c r="AA37" s="223"/>
      <c r="AB37" s="224"/>
      <c r="AC37" s="230">
        <f t="shared" si="4"/>
        <v>0</v>
      </c>
      <c r="AD37" s="226"/>
      <c r="AE37" s="226"/>
      <c r="AF37" s="231"/>
      <c r="AG37" s="227">
        <f t="shared" si="5"/>
        <v>0</v>
      </c>
      <c r="AH37" s="228"/>
      <c r="AI37" s="158">
        <f t="shared" si="6"/>
        <v>0</v>
      </c>
      <c r="AJ37" s="162"/>
      <c r="AK37" s="163">
        <f t="shared" si="7"/>
        <v>0</v>
      </c>
      <c r="AL37" s="164"/>
      <c r="AM37" s="151"/>
    </row>
    <row r="38" spans="1:39" ht="14.25" x14ac:dyDescent="0.2">
      <c r="A38" s="179" t="s">
        <v>218</v>
      </c>
      <c r="B38" s="180" t="s">
        <v>241</v>
      </c>
      <c r="C38" s="233">
        <f t="shared" si="8"/>
        <v>15</v>
      </c>
      <c r="D38" s="213"/>
      <c r="E38" s="214"/>
      <c r="F38" s="215"/>
      <c r="G38" s="216"/>
      <c r="H38" s="217"/>
      <c r="I38" s="218"/>
      <c r="J38" s="219"/>
      <c r="K38" s="220"/>
      <c r="L38" s="221">
        <f t="shared" si="0"/>
        <v>0</v>
      </c>
      <c r="M38" s="222"/>
      <c r="N38" s="155">
        <f t="shared" si="1"/>
        <v>0</v>
      </c>
      <c r="O38" s="156"/>
      <c r="P38" s="223"/>
      <c r="Q38" s="223"/>
      <c r="R38" s="224"/>
      <c r="S38" s="225">
        <f t="shared" si="2"/>
        <v>0</v>
      </c>
      <c r="T38" s="226"/>
      <c r="U38" s="157"/>
      <c r="V38" s="224"/>
      <c r="W38" s="227">
        <f t="shared" si="3"/>
        <v>0</v>
      </c>
      <c r="X38" s="228"/>
      <c r="Y38" s="229"/>
      <c r="Z38" s="223"/>
      <c r="AA38" s="223"/>
      <c r="AB38" s="224"/>
      <c r="AC38" s="230">
        <f t="shared" si="4"/>
        <v>0</v>
      </c>
      <c r="AD38" s="226"/>
      <c r="AE38" s="226"/>
      <c r="AF38" s="231"/>
      <c r="AG38" s="227">
        <f t="shared" si="5"/>
        <v>0</v>
      </c>
      <c r="AH38" s="228"/>
      <c r="AI38" s="158">
        <f t="shared" si="6"/>
        <v>0</v>
      </c>
      <c r="AJ38" s="162"/>
      <c r="AK38" s="163">
        <f t="shared" si="7"/>
        <v>0</v>
      </c>
      <c r="AL38" s="164"/>
      <c r="AM38" s="151"/>
    </row>
    <row r="39" spans="1:39" ht="14.25" x14ac:dyDescent="0.2">
      <c r="A39" s="179" t="s">
        <v>218</v>
      </c>
      <c r="B39" s="180" t="s">
        <v>241</v>
      </c>
      <c r="C39" s="233">
        <f t="shared" si="8"/>
        <v>16</v>
      </c>
      <c r="D39" s="213"/>
      <c r="E39" s="214"/>
      <c r="F39" s="215"/>
      <c r="G39" s="216"/>
      <c r="H39" s="217"/>
      <c r="I39" s="218"/>
      <c r="J39" s="219"/>
      <c r="K39" s="220"/>
      <c r="L39" s="221">
        <f t="shared" si="0"/>
        <v>0</v>
      </c>
      <c r="M39" s="222"/>
      <c r="N39" s="155">
        <f t="shared" si="1"/>
        <v>0</v>
      </c>
      <c r="O39" s="156"/>
      <c r="P39" s="223"/>
      <c r="Q39" s="223"/>
      <c r="R39" s="224"/>
      <c r="S39" s="225">
        <f t="shared" si="2"/>
        <v>0</v>
      </c>
      <c r="T39" s="226"/>
      <c r="U39" s="157"/>
      <c r="V39" s="224"/>
      <c r="W39" s="227">
        <f t="shared" si="3"/>
        <v>0</v>
      </c>
      <c r="X39" s="228"/>
      <c r="Y39" s="229"/>
      <c r="Z39" s="223"/>
      <c r="AA39" s="223"/>
      <c r="AB39" s="224"/>
      <c r="AC39" s="230">
        <f t="shared" si="4"/>
        <v>0</v>
      </c>
      <c r="AD39" s="226"/>
      <c r="AE39" s="226"/>
      <c r="AF39" s="231"/>
      <c r="AG39" s="227">
        <f t="shared" si="5"/>
        <v>0</v>
      </c>
      <c r="AH39" s="228"/>
      <c r="AI39" s="158">
        <f t="shared" si="6"/>
        <v>0</v>
      </c>
      <c r="AJ39" s="162"/>
      <c r="AK39" s="163">
        <f t="shared" si="7"/>
        <v>0</v>
      </c>
      <c r="AL39" s="164"/>
      <c r="AM39" s="151"/>
    </row>
    <row r="40" spans="1:39" ht="14.25" x14ac:dyDescent="0.2">
      <c r="A40" s="179" t="s">
        <v>218</v>
      </c>
      <c r="B40" s="180" t="s">
        <v>241</v>
      </c>
      <c r="C40" s="233">
        <f t="shared" si="8"/>
        <v>17</v>
      </c>
      <c r="D40" s="213"/>
      <c r="E40" s="214"/>
      <c r="F40" s="215"/>
      <c r="G40" s="216"/>
      <c r="H40" s="217"/>
      <c r="I40" s="218"/>
      <c r="J40" s="219"/>
      <c r="K40" s="220"/>
      <c r="L40" s="221">
        <f t="shared" si="0"/>
        <v>0</v>
      </c>
      <c r="M40" s="222"/>
      <c r="N40" s="155">
        <f t="shared" si="1"/>
        <v>0</v>
      </c>
      <c r="O40" s="156"/>
      <c r="P40" s="223"/>
      <c r="Q40" s="223"/>
      <c r="R40" s="224"/>
      <c r="S40" s="225">
        <f t="shared" si="2"/>
        <v>0</v>
      </c>
      <c r="T40" s="226"/>
      <c r="U40" s="157"/>
      <c r="V40" s="224"/>
      <c r="W40" s="227">
        <f t="shared" si="3"/>
        <v>0</v>
      </c>
      <c r="X40" s="228"/>
      <c r="Y40" s="229"/>
      <c r="Z40" s="223"/>
      <c r="AA40" s="223"/>
      <c r="AB40" s="224"/>
      <c r="AC40" s="230">
        <f t="shared" si="4"/>
        <v>0</v>
      </c>
      <c r="AD40" s="226"/>
      <c r="AE40" s="226"/>
      <c r="AF40" s="231"/>
      <c r="AG40" s="227">
        <f t="shared" si="5"/>
        <v>0</v>
      </c>
      <c r="AH40" s="228"/>
      <c r="AI40" s="158">
        <f t="shared" si="6"/>
        <v>0</v>
      </c>
      <c r="AJ40" s="162"/>
      <c r="AK40" s="163">
        <f t="shared" si="7"/>
        <v>0</v>
      </c>
      <c r="AL40" s="164"/>
      <c r="AM40" s="151"/>
    </row>
    <row r="41" spans="1:39" ht="14.25" x14ac:dyDescent="0.2">
      <c r="A41" s="179" t="s">
        <v>218</v>
      </c>
      <c r="B41" s="180" t="s">
        <v>241</v>
      </c>
      <c r="C41" s="233">
        <f t="shared" si="8"/>
        <v>18</v>
      </c>
      <c r="D41" s="213"/>
      <c r="E41" s="214"/>
      <c r="F41" s="215"/>
      <c r="G41" s="216"/>
      <c r="H41" s="217"/>
      <c r="I41" s="218"/>
      <c r="J41" s="219"/>
      <c r="K41" s="220"/>
      <c r="L41" s="221">
        <f t="shared" si="0"/>
        <v>0</v>
      </c>
      <c r="M41" s="222"/>
      <c r="N41" s="155">
        <f t="shared" si="1"/>
        <v>0</v>
      </c>
      <c r="O41" s="156"/>
      <c r="P41" s="223"/>
      <c r="Q41" s="223"/>
      <c r="R41" s="224"/>
      <c r="S41" s="225">
        <f t="shared" si="2"/>
        <v>0</v>
      </c>
      <c r="T41" s="226"/>
      <c r="U41" s="157"/>
      <c r="V41" s="224"/>
      <c r="W41" s="227">
        <f t="shared" si="3"/>
        <v>0</v>
      </c>
      <c r="X41" s="228"/>
      <c r="Y41" s="229"/>
      <c r="Z41" s="223"/>
      <c r="AA41" s="223"/>
      <c r="AB41" s="224"/>
      <c r="AC41" s="230">
        <f t="shared" si="4"/>
        <v>0</v>
      </c>
      <c r="AD41" s="226"/>
      <c r="AE41" s="226"/>
      <c r="AF41" s="231"/>
      <c r="AG41" s="227">
        <f t="shared" si="5"/>
        <v>0</v>
      </c>
      <c r="AH41" s="228"/>
      <c r="AI41" s="158">
        <f t="shared" si="6"/>
        <v>0</v>
      </c>
      <c r="AJ41" s="162"/>
      <c r="AK41" s="163">
        <f t="shared" si="7"/>
        <v>0</v>
      </c>
      <c r="AL41" s="164"/>
      <c r="AM41" s="151"/>
    </row>
    <row r="42" spans="1:39" ht="14.25" x14ac:dyDescent="0.2">
      <c r="A42" s="179" t="s">
        <v>218</v>
      </c>
      <c r="B42" s="180" t="s">
        <v>241</v>
      </c>
      <c r="C42" s="233">
        <f t="shared" si="8"/>
        <v>19</v>
      </c>
      <c r="D42" s="213"/>
      <c r="E42" s="214"/>
      <c r="F42" s="215"/>
      <c r="G42" s="216"/>
      <c r="H42" s="217"/>
      <c r="I42" s="218"/>
      <c r="J42" s="219"/>
      <c r="K42" s="220"/>
      <c r="L42" s="221">
        <f t="shared" si="0"/>
        <v>0</v>
      </c>
      <c r="M42" s="222"/>
      <c r="N42" s="155">
        <f t="shared" si="1"/>
        <v>0</v>
      </c>
      <c r="O42" s="156"/>
      <c r="P42" s="223"/>
      <c r="Q42" s="223"/>
      <c r="R42" s="224"/>
      <c r="S42" s="225">
        <f t="shared" si="2"/>
        <v>0</v>
      </c>
      <c r="T42" s="226"/>
      <c r="U42" s="157"/>
      <c r="V42" s="224"/>
      <c r="W42" s="227">
        <f t="shared" si="3"/>
        <v>0</v>
      </c>
      <c r="X42" s="228"/>
      <c r="Y42" s="229"/>
      <c r="Z42" s="223"/>
      <c r="AA42" s="223"/>
      <c r="AB42" s="224"/>
      <c r="AC42" s="230">
        <f t="shared" si="4"/>
        <v>0</v>
      </c>
      <c r="AD42" s="226"/>
      <c r="AE42" s="226"/>
      <c r="AF42" s="231"/>
      <c r="AG42" s="227">
        <f t="shared" si="5"/>
        <v>0</v>
      </c>
      <c r="AH42" s="228"/>
      <c r="AI42" s="158">
        <f t="shared" si="6"/>
        <v>0</v>
      </c>
      <c r="AJ42" s="162"/>
      <c r="AK42" s="163">
        <f t="shared" si="7"/>
        <v>0</v>
      </c>
      <c r="AL42" s="164"/>
      <c r="AM42" s="151"/>
    </row>
    <row r="43" spans="1:39" ht="14.25" x14ac:dyDescent="0.2">
      <c r="A43" s="179" t="s">
        <v>218</v>
      </c>
      <c r="B43" s="180" t="s">
        <v>241</v>
      </c>
      <c r="C43" s="233">
        <f t="shared" si="8"/>
        <v>20</v>
      </c>
      <c r="D43" s="213"/>
      <c r="E43" s="214"/>
      <c r="F43" s="215"/>
      <c r="G43" s="216"/>
      <c r="H43" s="217"/>
      <c r="I43" s="218"/>
      <c r="J43" s="219"/>
      <c r="K43" s="220"/>
      <c r="L43" s="221">
        <f t="shared" si="0"/>
        <v>0</v>
      </c>
      <c r="M43" s="222"/>
      <c r="N43" s="155">
        <f t="shared" si="1"/>
        <v>0</v>
      </c>
      <c r="O43" s="156"/>
      <c r="P43" s="223"/>
      <c r="Q43" s="223"/>
      <c r="R43" s="224"/>
      <c r="S43" s="225">
        <f t="shared" si="2"/>
        <v>0</v>
      </c>
      <c r="T43" s="226"/>
      <c r="U43" s="157"/>
      <c r="V43" s="224"/>
      <c r="W43" s="227">
        <f t="shared" si="3"/>
        <v>0</v>
      </c>
      <c r="X43" s="228"/>
      <c r="Y43" s="229"/>
      <c r="Z43" s="223"/>
      <c r="AA43" s="223"/>
      <c r="AB43" s="224"/>
      <c r="AC43" s="230">
        <f t="shared" si="4"/>
        <v>0</v>
      </c>
      <c r="AD43" s="226"/>
      <c r="AE43" s="226"/>
      <c r="AF43" s="231"/>
      <c r="AG43" s="227">
        <f t="shared" si="5"/>
        <v>0</v>
      </c>
      <c r="AH43" s="228"/>
      <c r="AI43" s="158">
        <f t="shared" si="6"/>
        <v>0</v>
      </c>
      <c r="AJ43" s="162"/>
      <c r="AK43" s="163">
        <f t="shared" si="7"/>
        <v>0</v>
      </c>
      <c r="AL43" s="164"/>
      <c r="AM43" s="151"/>
    </row>
    <row r="44" spans="1:39" ht="15" thickBot="1" x14ac:dyDescent="0.25">
      <c r="A44" s="179" t="s">
        <v>218</v>
      </c>
      <c r="B44" s="180" t="s">
        <v>241</v>
      </c>
      <c r="C44" s="233">
        <f t="shared" si="8"/>
        <v>21</v>
      </c>
      <c r="D44" s="213"/>
      <c r="E44" s="214"/>
      <c r="F44" s="215"/>
      <c r="G44" s="216"/>
      <c r="H44" s="217"/>
      <c r="I44" s="218"/>
      <c r="J44" s="219"/>
      <c r="K44" s="220"/>
      <c r="L44" s="221">
        <f t="shared" si="0"/>
        <v>0</v>
      </c>
      <c r="M44" s="222"/>
      <c r="N44" s="155">
        <f t="shared" si="1"/>
        <v>0</v>
      </c>
      <c r="O44" s="156"/>
      <c r="P44" s="223"/>
      <c r="Q44" s="223"/>
      <c r="R44" s="224"/>
      <c r="S44" s="225">
        <f t="shared" si="2"/>
        <v>0</v>
      </c>
      <c r="T44" s="226"/>
      <c r="U44" s="157"/>
      <c r="V44" s="224"/>
      <c r="W44" s="227">
        <f t="shared" si="3"/>
        <v>0</v>
      </c>
      <c r="X44" s="228"/>
      <c r="Y44" s="229"/>
      <c r="Z44" s="223"/>
      <c r="AA44" s="223"/>
      <c r="AB44" s="224"/>
      <c r="AC44" s="230">
        <f t="shared" si="4"/>
        <v>0</v>
      </c>
      <c r="AD44" s="226"/>
      <c r="AE44" s="226"/>
      <c r="AF44" s="231"/>
      <c r="AG44" s="227">
        <f t="shared" si="5"/>
        <v>0</v>
      </c>
      <c r="AH44" s="228"/>
      <c r="AI44" s="158">
        <f t="shared" si="6"/>
        <v>0</v>
      </c>
      <c r="AJ44" s="162"/>
      <c r="AK44" s="163">
        <f t="shared" si="7"/>
        <v>0</v>
      </c>
      <c r="AL44" s="164"/>
      <c r="AM44" s="151"/>
    </row>
    <row r="45" spans="1:39" ht="15" hidden="1" thickBot="1" x14ac:dyDescent="0.25">
      <c r="A45" s="234"/>
      <c r="B45" s="235"/>
      <c r="C45" s="236"/>
      <c r="D45" s="237"/>
      <c r="E45" s="238"/>
      <c r="F45" s="239"/>
      <c r="G45" s="240"/>
      <c r="H45" s="241"/>
      <c r="I45" s="242"/>
      <c r="J45" s="243"/>
      <c r="K45" s="244"/>
      <c r="L45" s="245"/>
      <c r="M45" s="246"/>
      <c r="N45" s="166"/>
      <c r="O45" s="167"/>
      <c r="P45" s="247"/>
      <c r="Q45" s="247"/>
      <c r="R45" s="248"/>
      <c r="S45" s="165"/>
      <c r="T45" s="245"/>
      <c r="U45" s="165"/>
      <c r="V45" s="248"/>
      <c r="W45" s="249"/>
      <c r="X45" s="250"/>
      <c r="Y45" s="251"/>
      <c r="Z45" s="247"/>
      <c r="AA45" s="247"/>
      <c r="AB45" s="248"/>
      <c r="AC45" s="247"/>
      <c r="AD45" s="245"/>
      <c r="AE45" s="245"/>
      <c r="AF45" s="252"/>
      <c r="AG45" s="249"/>
      <c r="AH45" s="250"/>
      <c r="AI45" s="168"/>
      <c r="AJ45" s="169"/>
      <c r="AK45" s="170"/>
      <c r="AL45" s="171"/>
      <c r="AM45" s="151"/>
    </row>
    <row r="46" spans="1:39" ht="15" hidden="1" thickBot="1" x14ac:dyDescent="0.25">
      <c r="A46" s="179" t="s">
        <v>218</v>
      </c>
      <c r="B46" s="180" t="s">
        <v>241</v>
      </c>
      <c r="C46" s="233">
        <f>C45+1</f>
        <v>1</v>
      </c>
      <c r="D46" s="213"/>
      <c r="E46" s="214"/>
      <c r="F46" s="215"/>
      <c r="G46" s="216"/>
      <c r="H46" s="217"/>
      <c r="I46" s="218"/>
      <c r="J46" s="219"/>
      <c r="K46" s="220"/>
      <c r="L46" s="221">
        <f>ROUND(J46*K46,2)</f>
        <v>0</v>
      </c>
      <c r="M46" s="222"/>
      <c r="N46" s="155">
        <f>ROUND(L46*(1-M46),2)</f>
        <v>0</v>
      </c>
      <c r="O46" s="156"/>
      <c r="P46" s="223"/>
      <c r="Q46" s="223"/>
      <c r="R46" s="224"/>
      <c r="S46" s="225">
        <f>ROUND((J46-P46)*(K46-Q46)*(1-M46-R46),2)</f>
        <v>0</v>
      </c>
      <c r="T46" s="226"/>
      <c r="U46" s="157"/>
      <c r="V46" s="224"/>
      <c r="W46" s="227">
        <f>ROUND((J46-P46-T46)*(K46-Q46-U46)*(1-M46-R46-V46),2)</f>
        <v>0</v>
      </c>
      <c r="X46" s="228"/>
      <c r="Y46" s="229"/>
      <c r="Z46" s="223"/>
      <c r="AA46" s="223"/>
      <c r="AB46" s="224"/>
      <c r="AC46" s="230">
        <f>ROUND((J46-P46-T46-Z46)*(K46-Q46-U46-AA46)*(1-M46-R46-V46-AB46),2)</f>
        <v>0</v>
      </c>
      <c r="AD46" s="226"/>
      <c r="AE46" s="226"/>
      <c r="AF46" s="231"/>
      <c r="AG46" s="227">
        <f>ROUND((J46-P46-T46-Z46-AD46)*(K46-Q46-U46-AA46-AE46)*(1-M46-R46-V46-AB46-AF46),2)</f>
        <v>0</v>
      </c>
      <c r="AH46" s="228"/>
      <c r="AI46" s="158">
        <f>AG46</f>
        <v>0</v>
      </c>
      <c r="AJ46" s="162"/>
      <c r="AK46" s="163">
        <f>AI46*AJ46</f>
        <v>0</v>
      </c>
      <c r="AL46" s="164"/>
      <c r="AM46" s="151"/>
    </row>
    <row r="47" spans="1:39" ht="15" hidden="1" thickBot="1" x14ac:dyDescent="0.25">
      <c r="A47" s="234" t="s">
        <v>220</v>
      </c>
      <c r="B47" s="235" t="s">
        <v>242</v>
      </c>
      <c r="C47" s="236">
        <f>C46+1</f>
        <v>2</v>
      </c>
      <c r="D47" s="237"/>
      <c r="E47" s="238"/>
      <c r="F47" s="239" t="s">
        <v>318</v>
      </c>
      <c r="G47" s="240"/>
      <c r="H47" s="241"/>
      <c r="I47" s="242"/>
      <c r="J47" s="243"/>
      <c r="K47" s="244"/>
      <c r="L47" s="245">
        <f>J47*K47</f>
        <v>0</v>
      </c>
      <c r="M47" s="246"/>
      <c r="N47" s="166">
        <f>L47*(1-M47)</f>
        <v>0</v>
      </c>
      <c r="O47" s="167"/>
      <c r="P47" s="247"/>
      <c r="Q47" s="247"/>
      <c r="R47" s="248"/>
      <c r="S47" s="165">
        <f>(J47-P47)*(K47-Q47)*(1-M47-R47)</f>
        <v>0</v>
      </c>
      <c r="T47" s="245"/>
      <c r="U47" s="165"/>
      <c r="V47" s="248"/>
      <c r="W47" s="249">
        <f>(J47-P47-T47)*(K47-Q47-U47)*(1-M47-R47-V47)</f>
        <v>0</v>
      </c>
      <c r="X47" s="250"/>
      <c r="Y47" s="251"/>
      <c r="Z47" s="247"/>
      <c r="AA47" s="247"/>
      <c r="AB47" s="248"/>
      <c r="AC47" s="247">
        <f>ROUND((J47-P47-T47-Z47)*(K47-Q47-U47-AA47)*(1-M47-R47-V47-AB47),2)</f>
        <v>0</v>
      </c>
      <c r="AD47" s="245"/>
      <c r="AE47" s="245"/>
      <c r="AF47" s="252"/>
      <c r="AG47" s="249">
        <f>(J47-P47-T47-Z47-AD47)*(K47-Q47-U47-AA47-AE47)*(1-M47-R47-V47-AB47-AF47)</f>
        <v>0</v>
      </c>
      <c r="AH47" s="250"/>
      <c r="AI47" s="172">
        <f>AG47</f>
        <v>0</v>
      </c>
      <c r="AJ47" s="173"/>
      <c r="AK47" s="174">
        <f>AI47*AJ47</f>
        <v>0</v>
      </c>
      <c r="AL47" s="175"/>
      <c r="AM47" s="151"/>
    </row>
    <row r="48" spans="1:39" ht="15" customHeight="1" thickBot="1" x14ac:dyDescent="0.25">
      <c r="A48" s="179" t="s">
        <v>218</v>
      </c>
      <c r="B48" s="180"/>
      <c r="C48" s="253"/>
      <c r="D48" s="253"/>
      <c r="E48" s="253"/>
      <c r="F48" s="253"/>
      <c r="G48" s="253"/>
      <c r="H48" s="253"/>
      <c r="I48" s="253"/>
      <c r="J48" s="253"/>
      <c r="K48" s="254" t="s">
        <v>214</v>
      </c>
      <c r="L48" s="255">
        <f>SUM(L24:L47)</f>
        <v>0</v>
      </c>
      <c r="M48" s="253"/>
      <c r="N48" s="256">
        <f>SUM(N24:N47)</f>
        <v>0</v>
      </c>
      <c r="O48" s="257"/>
      <c r="P48" s="253"/>
      <c r="Q48" s="253"/>
      <c r="R48" s="253"/>
      <c r="S48" s="258">
        <f>SUM(S24:S47)</f>
        <v>0</v>
      </c>
      <c r="T48" s="253"/>
      <c r="U48" s="253"/>
      <c r="V48" s="253"/>
      <c r="W48" s="258">
        <f>SUM(W24:W47)</f>
        <v>0</v>
      </c>
      <c r="X48" s="253"/>
      <c r="Y48" s="253"/>
      <c r="Z48" s="253"/>
      <c r="AA48" s="253"/>
      <c r="AB48" s="253"/>
      <c r="AC48" s="258">
        <f>SUM(AC24:AC47)</f>
        <v>0</v>
      </c>
      <c r="AD48" s="253"/>
      <c r="AE48" s="253"/>
      <c r="AF48" s="253"/>
      <c r="AG48" s="258">
        <f>SUM(AG24:AG47)</f>
        <v>0</v>
      </c>
      <c r="AH48" s="253"/>
      <c r="AI48" s="176"/>
      <c r="AJ48" s="176"/>
      <c r="AK48" s="259">
        <f>SUM(AK24:AK47)</f>
        <v>0</v>
      </c>
      <c r="AL48" s="176"/>
    </row>
    <row r="49" spans="1:34" ht="12.75" hidden="1" customHeight="1" x14ac:dyDescent="0.2">
      <c r="A49" s="180" t="s">
        <v>193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B49" s="180"/>
      <c r="AC49" s="180"/>
      <c r="AD49" s="180"/>
      <c r="AE49" s="180"/>
      <c r="AF49" s="180"/>
      <c r="AG49" s="180"/>
      <c r="AH49" s="180"/>
    </row>
    <row r="50" spans="1:34" ht="12.75" hidden="1" customHeight="1" x14ac:dyDescent="0.2">
      <c r="A50" s="180" t="s">
        <v>193</v>
      </c>
      <c r="B50" s="180"/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B50" s="180"/>
      <c r="AC50" s="180"/>
      <c r="AD50" s="180"/>
      <c r="AE50" s="180"/>
      <c r="AF50" s="180"/>
      <c r="AG50" s="180"/>
      <c r="AH50" s="180"/>
    </row>
    <row r="51" spans="1:34" ht="12.75" hidden="1" customHeight="1" x14ac:dyDescent="0.2">
      <c r="A51" s="180" t="s">
        <v>193</v>
      </c>
      <c r="B51" s="180"/>
      <c r="C51" s="260" t="s">
        <v>319</v>
      </c>
      <c r="D51" s="260"/>
      <c r="E51" s="260"/>
      <c r="F51" s="260"/>
      <c r="G51" s="261"/>
      <c r="H51" s="261"/>
      <c r="I51" s="261"/>
      <c r="J51" s="261"/>
      <c r="K51" s="261"/>
      <c r="L51" s="261"/>
      <c r="M51" s="261"/>
      <c r="N51" s="261"/>
      <c r="O51" s="180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B51" s="180"/>
      <c r="AC51" s="180"/>
      <c r="AD51" s="180"/>
      <c r="AE51" s="180"/>
      <c r="AF51" s="180"/>
      <c r="AG51" s="180"/>
      <c r="AH51" s="180"/>
    </row>
    <row r="52" spans="1:34" ht="12.75" hidden="1" customHeight="1" x14ac:dyDescent="0.2">
      <c r="A52" s="180" t="s">
        <v>193</v>
      </c>
      <c r="B52" s="180"/>
      <c r="C52" s="180"/>
      <c r="D52" s="260"/>
      <c r="E52" s="260"/>
      <c r="F52" s="260"/>
      <c r="G52" s="261"/>
      <c r="H52" s="261"/>
      <c r="I52" s="261"/>
      <c r="J52" s="261"/>
      <c r="K52" s="261"/>
      <c r="L52" s="261"/>
      <c r="M52" s="261"/>
      <c r="N52" s="261"/>
      <c r="O52" s="180"/>
      <c r="P52" s="180"/>
      <c r="Q52" s="180"/>
      <c r="R52" s="180"/>
      <c r="S52" s="180"/>
      <c r="T52" s="180"/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0"/>
    </row>
    <row r="53" spans="1:34" ht="14.25" hidden="1" customHeight="1" x14ac:dyDescent="0.2">
      <c r="A53" s="180" t="s">
        <v>193</v>
      </c>
      <c r="B53" s="180"/>
      <c r="C53" s="261"/>
      <c r="D53" s="261"/>
      <c r="E53" s="261"/>
      <c r="F53" s="260"/>
      <c r="G53" s="261"/>
      <c r="H53" s="261"/>
      <c r="I53" s="261"/>
      <c r="J53" s="261"/>
      <c r="K53" s="261"/>
      <c r="L53" s="261"/>
      <c r="M53" s="261"/>
      <c r="N53" s="261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</row>
    <row r="54" spans="1:34" ht="14.25" hidden="1" customHeight="1" x14ac:dyDescent="0.2">
      <c r="A54" s="180" t="s">
        <v>193</v>
      </c>
      <c r="B54" s="180"/>
      <c r="C54" s="532"/>
      <c r="D54" s="532"/>
      <c r="E54" s="532"/>
      <c r="F54" s="179"/>
      <c r="G54" s="532"/>
      <c r="H54" s="532"/>
      <c r="I54" s="532"/>
      <c r="J54" s="532"/>
      <c r="K54" s="532"/>
      <c r="L54" s="532"/>
      <c r="M54" s="532"/>
      <c r="N54" s="532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  <c r="AA54" s="179"/>
      <c r="AB54" s="179"/>
      <c r="AC54" s="179"/>
      <c r="AD54" s="179"/>
      <c r="AE54" s="179"/>
      <c r="AF54" s="179"/>
      <c r="AG54" s="179"/>
      <c r="AH54" s="179"/>
    </row>
    <row r="55" spans="1:34" ht="14.25" hidden="1" customHeight="1" x14ac:dyDescent="0.2">
      <c r="A55" s="180" t="s">
        <v>193</v>
      </c>
      <c r="B55" s="180"/>
      <c r="C55" s="533" t="s">
        <v>84</v>
      </c>
      <c r="D55" s="533"/>
      <c r="E55" s="533"/>
      <c r="F55" s="179"/>
      <c r="G55" s="533" t="s">
        <v>243</v>
      </c>
      <c r="H55" s="533"/>
      <c r="I55" s="533"/>
      <c r="J55" s="533"/>
      <c r="K55" s="533"/>
      <c r="L55" s="533"/>
      <c r="M55" s="533"/>
      <c r="N55" s="533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  <c r="AA55" s="179"/>
      <c r="AB55" s="179"/>
      <c r="AC55" s="179"/>
      <c r="AD55" s="179"/>
      <c r="AE55" s="179"/>
      <c r="AF55" s="179"/>
      <c r="AG55" s="179"/>
      <c r="AH55" s="179"/>
    </row>
  </sheetData>
  <sheetProtection algorithmName="SHA-512" hashValue="zWTv9/deonyG1b23m5HHLkN0vptoSG+Wv3hlIT93E5/yMugm9VvSW1BaJBxCzt3KEbo/4/blZ2oi72XfZbAmcA==" saltValue="XGE+QEFFNPQ2URfsgY+K/w==" spinCount="100000" sheet="1" objects="1" scenarios="1"/>
  <mergeCells count="24">
    <mergeCell ref="C7:E7"/>
    <mergeCell ref="F7:G7"/>
    <mergeCell ref="C1:N1"/>
    <mergeCell ref="C3:E3"/>
    <mergeCell ref="F3:G3"/>
    <mergeCell ref="C5:E5"/>
    <mergeCell ref="F5:G5"/>
    <mergeCell ref="C9:E9"/>
    <mergeCell ref="F9:G9"/>
    <mergeCell ref="C10:E10"/>
    <mergeCell ref="F10:G10"/>
    <mergeCell ref="C12:E12"/>
    <mergeCell ref="F12:G12"/>
    <mergeCell ref="C15:E15"/>
    <mergeCell ref="C16:E16"/>
    <mergeCell ref="C18:G18"/>
    <mergeCell ref="C22:N22"/>
    <mergeCell ref="O22:X22"/>
    <mergeCell ref="AI22:AL22"/>
    <mergeCell ref="C54:E54"/>
    <mergeCell ref="G54:N54"/>
    <mergeCell ref="C55:E55"/>
    <mergeCell ref="G55:N55"/>
    <mergeCell ref="Z22:AH22"/>
  </mergeCells>
  <conditionalFormatting sqref="S48 AC48">
    <cfRule type="cellIs" dxfId="184" priority="166" stopIfTrue="1" operator="notBetween">
      <formula>0</formula>
      <formula>$N48</formula>
    </cfRule>
  </conditionalFormatting>
  <conditionalFormatting sqref="W48">
    <cfRule type="cellIs" dxfId="183" priority="167" stopIfTrue="1" operator="notBetween">
      <formula>0</formula>
      <formula>$S48</formula>
    </cfRule>
  </conditionalFormatting>
  <conditionalFormatting sqref="AG48">
    <cfRule type="cellIs" dxfId="182" priority="168" stopIfTrue="1" operator="notBetween">
      <formula>0</formula>
      <formula>$AC48</formula>
    </cfRule>
  </conditionalFormatting>
  <conditionalFormatting sqref="T24:V29 AD24:AF29 X24:AB29 AH24:AH29 C24:C29 E24:R29 D47 E45:R47 C45:C47 AH45:AH47 X45:AB47 AD45:AF47 T45:V47">
    <cfRule type="expression" dxfId="181" priority="169" stopIfTrue="1">
      <formula>NOT(ISBLANK($Y24))</formula>
    </cfRule>
  </conditionalFormatting>
  <conditionalFormatting sqref="S24:S29 AC24:AC29 AC45:AC47 S45:S47">
    <cfRule type="cellIs" dxfId="180" priority="170" stopIfTrue="1" operator="notBetween">
      <formula>0</formula>
      <formula>$N24</formula>
    </cfRule>
    <cfRule type="expression" dxfId="179" priority="171" stopIfTrue="1">
      <formula>NOT(ISBLANK($Y24))</formula>
    </cfRule>
  </conditionalFormatting>
  <conditionalFormatting sqref="W24:W29 W45:W47">
    <cfRule type="cellIs" dxfId="178" priority="172" stopIfTrue="1" operator="notBetween">
      <formula>0</formula>
      <formula>$S24</formula>
    </cfRule>
    <cfRule type="expression" dxfId="177" priority="173" stopIfTrue="1">
      <formula>NOT(ISBLANK($Y24))</formula>
    </cfRule>
  </conditionalFormatting>
  <conditionalFormatting sqref="AG24:AG29 AG45:AG47">
    <cfRule type="cellIs" dxfId="176" priority="174" stopIfTrue="1" operator="notBetween">
      <formula>0</formula>
      <formula>$AC24</formula>
    </cfRule>
    <cfRule type="expression" dxfId="175" priority="175" stopIfTrue="1">
      <formula>NOT(ISBLANK($Y24))</formula>
    </cfRule>
  </conditionalFormatting>
  <conditionalFormatting sqref="D24:D29 D46">
    <cfRule type="expression" dxfId="174" priority="176" stopIfTrue="1">
      <formula>AND(NOT(ISBLANK($Y24)),OR(D24&lt;F$16,D24&gt;G$16))</formula>
    </cfRule>
    <cfRule type="cellIs" dxfId="173" priority="177" stopIfTrue="1" operator="notBetween">
      <formula>$F$16</formula>
      <formula>$G$16</formula>
    </cfRule>
    <cfRule type="expression" dxfId="172" priority="178" stopIfTrue="1">
      <formula>"NICHT(ISTLEER($Y24))"</formula>
    </cfRule>
  </conditionalFormatting>
  <conditionalFormatting sqref="AI24:AI29 AI45:AI47">
    <cfRule type="expression" dxfId="171" priority="179" stopIfTrue="1">
      <formula>IF(AND(AI24 &lt;&gt;#REF!),NOT(ISBLANK(AI24)))</formula>
    </cfRule>
  </conditionalFormatting>
  <conditionalFormatting sqref="F16 C17:F17 F19">
    <cfRule type="cellIs" dxfId="170" priority="180" stopIfTrue="1" operator="greaterThan">
      <formula>$G$16</formula>
    </cfRule>
  </conditionalFormatting>
  <conditionalFormatting sqref="G16:G17 G19">
    <cfRule type="cellIs" dxfId="169" priority="181" stopIfTrue="1" operator="lessThan">
      <formula>$F$16</formula>
    </cfRule>
  </conditionalFormatting>
  <conditionalFormatting sqref="E30:R30 C30 AH30 X30:AB30 AD30:AF30 T30:V30">
    <cfRule type="expression" dxfId="168" priority="155" stopIfTrue="1">
      <formula>NOT(ISBLANK($Y30))</formula>
    </cfRule>
  </conditionalFormatting>
  <conditionalFormatting sqref="AC30 S30">
    <cfRule type="cellIs" dxfId="167" priority="156" stopIfTrue="1" operator="notBetween">
      <formula>0</formula>
      <formula>$N30</formula>
    </cfRule>
    <cfRule type="expression" dxfId="166" priority="157" stopIfTrue="1">
      <formula>NOT(ISBLANK($Y30))</formula>
    </cfRule>
  </conditionalFormatting>
  <conditionalFormatting sqref="W30">
    <cfRule type="cellIs" dxfId="165" priority="158" stopIfTrue="1" operator="notBetween">
      <formula>0</formula>
      <formula>$S30</formula>
    </cfRule>
    <cfRule type="expression" dxfId="164" priority="159" stopIfTrue="1">
      <formula>NOT(ISBLANK($Y30))</formula>
    </cfRule>
  </conditionalFormatting>
  <conditionalFormatting sqref="AG30">
    <cfRule type="cellIs" dxfId="163" priority="160" stopIfTrue="1" operator="notBetween">
      <formula>0</formula>
      <formula>$AC30</formula>
    </cfRule>
    <cfRule type="expression" dxfId="162" priority="161" stopIfTrue="1">
      <formula>NOT(ISBLANK($Y30))</formula>
    </cfRule>
  </conditionalFormatting>
  <conditionalFormatting sqref="D30">
    <cfRule type="expression" dxfId="161" priority="162" stopIfTrue="1">
      <formula>AND(NOT(ISBLANK($Y30)),OR(D30&lt;F$16,D30&gt;G$16))</formula>
    </cfRule>
    <cfRule type="cellIs" dxfId="160" priority="163" stopIfTrue="1" operator="notBetween">
      <formula>$F$16</formula>
      <formula>$G$16</formula>
    </cfRule>
    <cfRule type="expression" dxfId="159" priority="164" stopIfTrue="1">
      <formula>"NICHT(ISTLEER($Y24))"</formula>
    </cfRule>
  </conditionalFormatting>
  <conditionalFormatting sqref="AI30">
    <cfRule type="expression" dxfId="158" priority="165" stopIfTrue="1">
      <formula>IF(AND(AI30 &lt;&gt;#REF!),NOT(ISBLANK(AI30)))</formula>
    </cfRule>
  </conditionalFormatting>
  <conditionalFormatting sqref="E31:R31 C31 AH31 X31:AB31 AD31:AF31 T31:V31">
    <cfRule type="expression" dxfId="157" priority="144" stopIfTrue="1">
      <formula>NOT(ISBLANK($Y31))</formula>
    </cfRule>
  </conditionalFormatting>
  <conditionalFormatting sqref="AC31 S31">
    <cfRule type="cellIs" dxfId="156" priority="145" stopIfTrue="1" operator="notBetween">
      <formula>0</formula>
      <formula>$N31</formula>
    </cfRule>
    <cfRule type="expression" dxfId="155" priority="146" stopIfTrue="1">
      <formula>NOT(ISBLANK($Y31))</formula>
    </cfRule>
  </conditionalFormatting>
  <conditionalFormatting sqref="W31">
    <cfRule type="cellIs" dxfId="154" priority="147" stopIfTrue="1" operator="notBetween">
      <formula>0</formula>
      <formula>$S31</formula>
    </cfRule>
    <cfRule type="expression" dxfId="153" priority="148" stopIfTrue="1">
      <formula>NOT(ISBLANK($Y31))</formula>
    </cfRule>
  </conditionalFormatting>
  <conditionalFormatting sqref="AG31">
    <cfRule type="cellIs" dxfId="152" priority="149" stopIfTrue="1" operator="notBetween">
      <formula>0</formula>
      <formula>$AC31</formula>
    </cfRule>
    <cfRule type="expression" dxfId="151" priority="150" stopIfTrue="1">
      <formula>NOT(ISBLANK($Y31))</formula>
    </cfRule>
  </conditionalFormatting>
  <conditionalFormatting sqref="D31">
    <cfRule type="expression" dxfId="150" priority="151" stopIfTrue="1">
      <formula>AND(NOT(ISBLANK($Y31)),OR(D31&lt;F$16,D31&gt;G$16))</formula>
    </cfRule>
    <cfRule type="cellIs" dxfId="149" priority="152" stopIfTrue="1" operator="notBetween">
      <formula>$F$16</formula>
      <formula>$G$16</formula>
    </cfRule>
    <cfRule type="expression" dxfId="148" priority="153" stopIfTrue="1">
      <formula>"NICHT(ISTLEER($Y24))"</formula>
    </cfRule>
  </conditionalFormatting>
  <conditionalFormatting sqref="AI31">
    <cfRule type="expression" dxfId="147" priority="154" stopIfTrue="1">
      <formula>IF(AND(AI31 &lt;&gt;#REF!),NOT(ISBLANK(AI31)))</formula>
    </cfRule>
  </conditionalFormatting>
  <conditionalFormatting sqref="E32:R32 C32 AH32 X32:AB32 AD32:AF32 T32:V32">
    <cfRule type="expression" dxfId="146" priority="133" stopIfTrue="1">
      <formula>NOT(ISBLANK($Y32))</formula>
    </cfRule>
  </conditionalFormatting>
  <conditionalFormatting sqref="AC32 S32">
    <cfRule type="cellIs" dxfId="145" priority="134" stopIfTrue="1" operator="notBetween">
      <formula>0</formula>
      <formula>$N32</formula>
    </cfRule>
    <cfRule type="expression" dxfId="144" priority="135" stopIfTrue="1">
      <formula>NOT(ISBLANK($Y32))</formula>
    </cfRule>
  </conditionalFormatting>
  <conditionalFormatting sqref="W32">
    <cfRule type="cellIs" dxfId="143" priority="136" stopIfTrue="1" operator="notBetween">
      <formula>0</formula>
      <formula>$S32</formula>
    </cfRule>
    <cfRule type="expression" dxfId="142" priority="137" stopIfTrue="1">
      <formula>NOT(ISBLANK($Y32))</formula>
    </cfRule>
  </conditionalFormatting>
  <conditionalFormatting sqref="AG32">
    <cfRule type="cellIs" dxfId="141" priority="138" stopIfTrue="1" operator="notBetween">
      <formula>0</formula>
      <formula>$AC32</formula>
    </cfRule>
    <cfRule type="expression" dxfId="140" priority="139" stopIfTrue="1">
      <formula>NOT(ISBLANK($Y32))</formula>
    </cfRule>
  </conditionalFormatting>
  <conditionalFormatting sqref="D32">
    <cfRule type="expression" dxfId="139" priority="140" stopIfTrue="1">
      <formula>AND(NOT(ISBLANK($Y32)),OR(D32&lt;F$16,D32&gt;G$16))</formula>
    </cfRule>
    <cfRule type="cellIs" dxfId="138" priority="141" stopIfTrue="1" operator="notBetween">
      <formula>$F$16</formula>
      <formula>$G$16</formula>
    </cfRule>
    <cfRule type="expression" dxfId="137" priority="142" stopIfTrue="1">
      <formula>"NICHT(ISTLEER($Y24))"</formula>
    </cfRule>
  </conditionalFormatting>
  <conditionalFormatting sqref="AI32">
    <cfRule type="expression" dxfId="136" priority="143" stopIfTrue="1">
      <formula>IF(AND(AI32 &lt;&gt;#REF!),NOT(ISBLANK(AI32)))</formula>
    </cfRule>
  </conditionalFormatting>
  <conditionalFormatting sqref="E33:R33 C33 AH33 X33:AB33 AD33:AF33 T33:V33">
    <cfRule type="expression" dxfId="135" priority="122" stopIfTrue="1">
      <formula>NOT(ISBLANK($Y33))</formula>
    </cfRule>
  </conditionalFormatting>
  <conditionalFormatting sqref="AC33 S33">
    <cfRule type="cellIs" dxfId="134" priority="123" stopIfTrue="1" operator="notBetween">
      <formula>0</formula>
      <formula>$N33</formula>
    </cfRule>
    <cfRule type="expression" dxfId="133" priority="124" stopIfTrue="1">
      <formula>NOT(ISBLANK($Y33))</formula>
    </cfRule>
  </conditionalFormatting>
  <conditionalFormatting sqref="W33">
    <cfRule type="cellIs" dxfId="132" priority="125" stopIfTrue="1" operator="notBetween">
      <formula>0</formula>
      <formula>$S33</formula>
    </cfRule>
    <cfRule type="expression" dxfId="131" priority="126" stopIfTrue="1">
      <formula>NOT(ISBLANK($Y33))</formula>
    </cfRule>
  </conditionalFormatting>
  <conditionalFormatting sqref="AG33">
    <cfRule type="cellIs" dxfId="130" priority="127" stopIfTrue="1" operator="notBetween">
      <formula>0</formula>
      <formula>$AC33</formula>
    </cfRule>
    <cfRule type="expression" dxfId="129" priority="128" stopIfTrue="1">
      <formula>NOT(ISBLANK($Y33))</formula>
    </cfRule>
  </conditionalFormatting>
  <conditionalFormatting sqref="D33">
    <cfRule type="expression" dxfId="128" priority="129" stopIfTrue="1">
      <formula>AND(NOT(ISBLANK($Y33)),OR(D33&lt;F$16,D33&gt;G$16))</formula>
    </cfRule>
    <cfRule type="cellIs" dxfId="127" priority="130" stopIfTrue="1" operator="notBetween">
      <formula>$F$16</formula>
      <formula>$G$16</formula>
    </cfRule>
    <cfRule type="expression" dxfId="126" priority="131" stopIfTrue="1">
      <formula>"NICHT(ISTLEER($Y24))"</formula>
    </cfRule>
  </conditionalFormatting>
  <conditionalFormatting sqref="AI33">
    <cfRule type="expression" dxfId="125" priority="132" stopIfTrue="1">
      <formula>IF(AND(AI33 &lt;&gt;#REF!),NOT(ISBLANK(AI33)))</formula>
    </cfRule>
  </conditionalFormatting>
  <conditionalFormatting sqref="E34:R34 C34 AH34 X34:AB34 AD34:AF34 T34:V34">
    <cfRule type="expression" dxfId="124" priority="111" stopIfTrue="1">
      <formula>NOT(ISBLANK($Y34))</formula>
    </cfRule>
  </conditionalFormatting>
  <conditionalFormatting sqref="AC34 S34">
    <cfRule type="cellIs" dxfId="123" priority="112" stopIfTrue="1" operator="notBetween">
      <formula>0</formula>
      <formula>$N34</formula>
    </cfRule>
    <cfRule type="expression" dxfId="122" priority="113" stopIfTrue="1">
      <formula>NOT(ISBLANK($Y34))</formula>
    </cfRule>
  </conditionalFormatting>
  <conditionalFormatting sqref="W34">
    <cfRule type="cellIs" dxfId="121" priority="114" stopIfTrue="1" operator="notBetween">
      <formula>0</formula>
      <formula>$S34</formula>
    </cfRule>
    <cfRule type="expression" dxfId="120" priority="115" stopIfTrue="1">
      <formula>NOT(ISBLANK($Y34))</formula>
    </cfRule>
  </conditionalFormatting>
  <conditionalFormatting sqref="AG34">
    <cfRule type="cellIs" dxfId="119" priority="116" stopIfTrue="1" operator="notBetween">
      <formula>0</formula>
      <formula>$AC34</formula>
    </cfRule>
    <cfRule type="expression" dxfId="118" priority="117" stopIfTrue="1">
      <formula>NOT(ISBLANK($Y34))</formula>
    </cfRule>
  </conditionalFormatting>
  <conditionalFormatting sqref="D34">
    <cfRule type="expression" dxfId="117" priority="118" stopIfTrue="1">
      <formula>AND(NOT(ISBLANK($Y34)),OR(D34&lt;F$16,D34&gt;G$16))</formula>
    </cfRule>
    <cfRule type="cellIs" dxfId="116" priority="119" stopIfTrue="1" operator="notBetween">
      <formula>$F$16</formula>
      <formula>$G$16</formula>
    </cfRule>
    <cfRule type="expression" dxfId="115" priority="120" stopIfTrue="1">
      <formula>"NICHT(ISTLEER($Y24))"</formula>
    </cfRule>
  </conditionalFormatting>
  <conditionalFormatting sqref="AI34">
    <cfRule type="expression" dxfId="114" priority="121" stopIfTrue="1">
      <formula>IF(AND(AI34 &lt;&gt;#REF!),NOT(ISBLANK(AI34)))</formula>
    </cfRule>
  </conditionalFormatting>
  <conditionalFormatting sqref="E35:R35 C35 AH35 X35:AB35 AD35:AF35 T35:V35">
    <cfRule type="expression" dxfId="113" priority="100" stopIfTrue="1">
      <formula>NOT(ISBLANK($Y35))</formula>
    </cfRule>
  </conditionalFormatting>
  <conditionalFormatting sqref="AC35 S35">
    <cfRule type="cellIs" dxfId="112" priority="101" stopIfTrue="1" operator="notBetween">
      <formula>0</formula>
      <formula>$N35</formula>
    </cfRule>
    <cfRule type="expression" dxfId="111" priority="102" stopIfTrue="1">
      <formula>NOT(ISBLANK($Y35))</formula>
    </cfRule>
  </conditionalFormatting>
  <conditionalFormatting sqref="W35">
    <cfRule type="cellIs" dxfId="110" priority="103" stopIfTrue="1" operator="notBetween">
      <formula>0</formula>
      <formula>$S35</formula>
    </cfRule>
    <cfRule type="expression" dxfId="109" priority="104" stopIfTrue="1">
      <formula>NOT(ISBLANK($Y35))</formula>
    </cfRule>
  </conditionalFormatting>
  <conditionalFormatting sqref="AG35">
    <cfRule type="cellIs" dxfId="108" priority="105" stopIfTrue="1" operator="notBetween">
      <formula>0</formula>
      <formula>$AC35</formula>
    </cfRule>
    <cfRule type="expression" dxfId="107" priority="106" stopIfTrue="1">
      <formula>NOT(ISBLANK($Y35))</formula>
    </cfRule>
  </conditionalFormatting>
  <conditionalFormatting sqref="D35">
    <cfRule type="expression" dxfId="106" priority="107" stopIfTrue="1">
      <formula>AND(NOT(ISBLANK($Y35)),OR(D35&lt;F$16,D35&gt;G$16))</formula>
    </cfRule>
    <cfRule type="cellIs" dxfId="105" priority="108" stopIfTrue="1" operator="notBetween">
      <formula>$F$16</formula>
      <formula>$G$16</formula>
    </cfRule>
    <cfRule type="expression" dxfId="104" priority="109" stopIfTrue="1">
      <formula>"NICHT(ISTLEER($Y24))"</formula>
    </cfRule>
  </conditionalFormatting>
  <conditionalFormatting sqref="AI35">
    <cfRule type="expression" dxfId="103" priority="110" stopIfTrue="1">
      <formula>IF(AND(AI35 &lt;&gt;#REF!),NOT(ISBLANK(AI35)))</formula>
    </cfRule>
  </conditionalFormatting>
  <conditionalFormatting sqref="E36:R36 C36 AH36 X36:AB36 AD36:AF36 T36:V36">
    <cfRule type="expression" dxfId="102" priority="89" stopIfTrue="1">
      <formula>NOT(ISBLANK($Y36))</formula>
    </cfRule>
  </conditionalFormatting>
  <conditionalFormatting sqref="AC36 S36">
    <cfRule type="cellIs" dxfId="101" priority="90" stopIfTrue="1" operator="notBetween">
      <formula>0</formula>
      <formula>$N36</formula>
    </cfRule>
    <cfRule type="expression" dxfId="100" priority="91" stopIfTrue="1">
      <formula>NOT(ISBLANK($Y36))</formula>
    </cfRule>
  </conditionalFormatting>
  <conditionalFormatting sqref="W36">
    <cfRule type="cellIs" dxfId="99" priority="92" stopIfTrue="1" operator="notBetween">
      <formula>0</formula>
      <formula>$S36</formula>
    </cfRule>
    <cfRule type="expression" dxfId="98" priority="93" stopIfTrue="1">
      <formula>NOT(ISBLANK($Y36))</formula>
    </cfRule>
  </conditionalFormatting>
  <conditionalFormatting sqref="AG36">
    <cfRule type="cellIs" dxfId="97" priority="94" stopIfTrue="1" operator="notBetween">
      <formula>0</formula>
      <formula>$AC36</formula>
    </cfRule>
    <cfRule type="expression" dxfId="96" priority="95" stopIfTrue="1">
      <formula>NOT(ISBLANK($Y36))</formula>
    </cfRule>
  </conditionalFormatting>
  <conditionalFormatting sqref="D36">
    <cfRule type="expression" dxfId="95" priority="96" stopIfTrue="1">
      <formula>AND(NOT(ISBLANK($Y36)),OR(D36&lt;F$16,D36&gt;G$16))</formula>
    </cfRule>
    <cfRule type="cellIs" dxfId="94" priority="97" stopIfTrue="1" operator="notBetween">
      <formula>$F$16</formula>
      <formula>$G$16</formula>
    </cfRule>
    <cfRule type="expression" dxfId="93" priority="98" stopIfTrue="1">
      <formula>"NICHT(ISTLEER($Y24))"</formula>
    </cfRule>
  </conditionalFormatting>
  <conditionalFormatting sqref="AI36">
    <cfRule type="expression" dxfId="92" priority="99" stopIfTrue="1">
      <formula>IF(AND(AI36 &lt;&gt;#REF!),NOT(ISBLANK(AI36)))</formula>
    </cfRule>
  </conditionalFormatting>
  <conditionalFormatting sqref="E37:R37 C37 AH37 X37:AB37 AD37:AF37 T37:V37">
    <cfRule type="expression" dxfId="91" priority="78" stopIfTrue="1">
      <formula>NOT(ISBLANK($Y37))</formula>
    </cfRule>
  </conditionalFormatting>
  <conditionalFormatting sqref="AC37 S37">
    <cfRule type="cellIs" dxfId="90" priority="79" stopIfTrue="1" operator="notBetween">
      <formula>0</formula>
      <formula>$N37</formula>
    </cfRule>
    <cfRule type="expression" dxfId="89" priority="80" stopIfTrue="1">
      <formula>NOT(ISBLANK($Y37))</formula>
    </cfRule>
  </conditionalFormatting>
  <conditionalFormatting sqref="W37">
    <cfRule type="cellIs" dxfId="88" priority="81" stopIfTrue="1" operator="notBetween">
      <formula>0</formula>
      <formula>$S37</formula>
    </cfRule>
    <cfRule type="expression" dxfId="87" priority="82" stopIfTrue="1">
      <formula>NOT(ISBLANK($Y37))</formula>
    </cfRule>
  </conditionalFormatting>
  <conditionalFormatting sqref="AG37">
    <cfRule type="cellIs" dxfId="86" priority="83" stopIfTrue="1" operator="notBetween">
      <formula>0</formula>
      <formula>$AC37</formula>
    </cfRule>
    <cfRule type="expression" dxfId="85" priority="84" stopIfTrue="1">
      <formula>NOT(ISBLANK($Y37))</formula>
    </cfRule>
  </conditionalFormatting>
  <conditionalFormatting sqref="D37">
    <cfRule type="expression" dxfId="84" priority="85" stopIfTrue="1">
      <formula>AND(NOT(ISBLANK($Y37)),OR(D37&lt;F$16,D37&gt;G$16))</formula>
    </cfRule>
    <cfRule type="cellIs" dxfId="83" priority="86" stopIfTrue="1" operator="notBetween">
      <formula>$F$16</formula>
      <formula>$G$16</formula>
    </cfRule>
    <cfRule type="expression" dxfId="82" priority="87" stopIfTrue="1">
      <formula>"NICHT(ISTLEER($Y24))"</formula>
    </cfRule>
  </conditionalFormatting>
  <conditionalFormatting sqref="AI37">
    <cfRule type="expression" dxfId="81" priority="88" stopIfTrue="1">
      <formula>IF(AND(AI37 &lt;&gt;#REF!),NOT(ISBLANK(AI37)))</formula>
    </cfRule>
  </conditionalFormatting>
  <conditionalFormatting sqref="E38:R38 C38 AH38 X38:AB38 AD38:AF38 T38:V38">
    <cfRule type="expression" dxfId="80" priority="67" stopIfTrue="1">
      <formula>NOT(ISBLANK($Y38))</formula>
    </cfRule>
  </conditionalFormatting>
  <conditionalFormatting sqref="AC38 S38">
    <cfRule type="cellIs" dxfId="79" priority="68" stopIfTrue="1" operator="notBetween">
      <formula>0</formula>
      <formula>$N38</formula>
    </cfRule>
    <cfRule type="expression" dxfId="78" priority="69" stopIfTrue="1">
      <formula>NOT(ISBLANK($Y38))</formula>
    </cfRule>
  </conditionalFormatting>
  <conditionalFormatting sqref="W38">
    <cfRule type="cellIs" dxfId="77" priority="70" stopIfTrue="1" operator="notBetween">
      <formula>0</formula>
      <formula>$S38</formula>
    </cfRule>
    <cfRule type="expression" dxfId="76" priority="71" stopIfTrue="1">
      <formula>NOT(ISBLANK($Y38))</formula>
    </cfRule>
  </conditionalFormatting>
  <conditionalFormatting sqref="AG38">
    <cfRule type="cellIs" dxfId="75" priority="72" stopIfTrue="1" operator="notBetween">
      <formula>0</formula>
      <formula>$AC38</formula>
    </cfRule>
    <cfRule type="expression" dxfId="74" priority="73" stopIfTrue="1">
      <formula>NOT(ISBLANK($Y38))</formula>
    </cfRule>
  </conditionalFormatting>
  <conditionalFormatting sqref="D38">
    <cfRule type="expression" dxfId="73" priority="74" stopIfTrue="1">
      <formula>AND(NOT(ISBLANK($Y38)),OR(D38&lt;F$16,D38&gt;G$16))</formula>
    </cfRule>
    <cfRule type="cellIs" dxfId="72" priority="75" stopIfTrue="1" operator="notBetween">
      <formula>$F$16</formula>
      <formula>$G$16</formula>
    </cfRule>
    <cfRule type="expression" dxfId="71" priority="76" stopIfTrue="1">
      <formula>"NICHT(ISTLEER($Y24))"</formula>
    </cfRule>
  </conditionalFormatting>
  <conditionalFormatting sqref="AI38">
    <cfRule type="expression" dxfId="70" priority="77" stopIfTrue="1">
      <formula>IF(AND(AI38 &lt;&gt;#REF!),NOT(ISBLANK(AI38)))</formula>
    </cfRule>
  </conditionalFormatting>
  <conditionalFormatting sqref="E39:R39 C39 AH39 X39:AB39 AD39:AF39 T39:V39">
    <cfRule type="expression" dxfId="69" priority="56" stopIfTrue="1">
      <formula>NOT(ISBLANK($Y39))</formula>
    </cfRule>
  </conditionalFormatting>
  <conditionalFormatting sqref="AC39 S39">
    <cfRule type="cellIs" dxfId="68" priority="57" stopIfTrue="1" operator="notBetween">
      <formula>0</formula>
      <formula>$N39</formula>
    </cfRule>
    <cfRule type="expression" dxfId="67" priority="58" stopIfTrue="1">
      <formula>NOT(ISBLANK($Y39))</formula>
    </cfRule>
  </conditionalFormatting>
  <conditionalFormatting sqref="W39">
    <cfRule type="cellIs" dxfId="66" priority="59" stopIfTrue="1" operator="notBetween">
      <formula>0</formula>
      <formula>$S39</formula>
    </cfRule>
    <cfRule type="expression" dxfId="65" priority="60" stopIfTrue="1">
      <formula>NOT(ISBLANK($Y39))</formula>
    </cfRule>
  </conditionalFormatting>
  <conditionalFormatting sqref="AG39">
    <cfRule type="cellIs" dxfId="64" priority="61" stopIfTrue="1" operator="notBetween">
      <formula>0</formula>
      <formula>$AC39</formula>
    </cfRule>
    <cfRule type="expression" dxfId="63" priority="62" stopIfTrue="1">
      <formula>NOT(ISBLANK($Y39))</formula>
    </cfRule>
  </conditionalFormatting>
  <conditionalFormatting sqref="D39">
    <cfRule type="expression" dxfId="62" priority="63" stopIfTrue="1">
      <formula>AND(NOT(ISBLANK($Y39)),OR(D39&lt;F$16,D39&gt;G$16))</formula>
    </cfRule>
    <cfRule type="cellIs" dxfId="61" priority="64" stopIfTrue="1" operator="notBetween">
      <formula>$F$16</formula>
      <formula>$G$16</formula>
    </cfRule>
    <cfRule type="expression" dxfId="60" priority="65" stopIfTrue="1">
      <formula>"NICHT(ISTLEER($Y24))"</formula>
    </cfRule>
  </conditionalFormatting>
  <conditionalFormatting sqref="AI39">
    <cfRule type="expression" dxfId="59" priority="66" stopIfTrue="1">
      <formula>IF(AND(AI39 &lt;&gt;#REF!),NOT(ISBLANK(AI39)))</formula>
    </cfRule>
  </conditionalFormatting>
  <conditionalFormatting sqref="E40:R40 C40 AH40 X40:AB40 AD40:AF40 T40:V40">
    <cfRule type="expression" dxfId="58" priority="45" stopIfTrue="1">
      <formula>NOT(ISBLANK($Y40))</formula>
    </cfRule>
  </conditionalFormatting>
  <conditionalFormatting sqref="AC40 S40">
    <cfRule type="cellIs" dxfId="57" priority="46" stopIfTrue="1" operator="notBetween">
      <formula>0</formula>
      <formula>$N40</formula>
    </cfRule>
    <cfRule type="expression" dxfId="56" priority="47" stopIfTrue="1">
      <formula>NOT(ISBLANK($Y40))</formula>
    </cfRule>
  </conditionalFormatting>
  <conditionalFormatting sqref="W40">
    <cfRule type="cellIs" dxfId="55" priority="48" stopIfTrue="1" operator="notBetween">
      <formula>0</formula>
      <formula>$S40</formula>
    </cfRule>
    <cfRule type="expression" dxfId="54" priority="49" stopIfTrue="1">
      <formula>NOT(ISBLANK($Y40))</formula>
    </cfRule>
  </conditionalFormatting>
  <conditionalFormatting sqref="AG40">
    <cfRule type="cellIs" dxfId="53" priority="50" stopIfTrue="1" operator="notBetween">
      <formula>0</formula>
      <formula>$AC40</formula>
    </cfRule>
    <cfRule type="expression" dxfId="52" priority="51" stopIfTrue="1">
      <formula>NOT(ISBLANK($Y40))</formula>
    </cfRule>
  </conditionalFormatting>
  <conditionalFormatting sqref="D40">
    <cfRule type="expression" dxfId="51" priority="52" stopIfTrue="1">
      <formula>AND(NOT(ISBLANK($Y40)),OR(D40&lt;F$16,D40&gt;G$16))</formula>
    </cfRule>
    <cfRule type="cellIs" dxfId="50" priority="53" stopIfTrue="1" operator="notBetween">
      <formula>$F$16</formula>
      <formula>$G$16</formula>
    </cfRule>
    <cfRule type="expression" dxfId="49" priority="54" stopIfTrue="1">
      <formula>"NICHT(ISTLEER($Y24))"</formula>
    </cfRule>
  </conditionalFormatting>
  <conditionalFormatting sqref="AI40">
    <cfRule type="expression" dxfId="48" priority="55" stopIfTrue="1">
      <formula>IF(AND(AI40 &lt;&gt;#REF!),NOT(ISBLANK(AI40)))</formula>
    </cfRule>
  </conditionalFormatting>
  <conditionalFormatting sqref="E41:R41 C41 AH41 X41:AB41 AD41:AF41 T41:V41">
    <cfRule type="expression" dxfId="47" priority="34" stopIfTrue="1">
      <formula>NOT(ISBLANK($Y41))</formula>
    </cfRule>
  </conditionalFormatting>
  <conditionalFormatting sqref="AC41 S41">
    <cfRule type="cellIs" dxfId="46" priority="35" stopIfTrue="1" operator="notBetween">
      <formula>0</formula>
      <formula>$N41</formula>
    </cfRule>
    <cfRule type="expression" dxfId="45" priority="36" stopIfTrue="1">
      <formula>NOT(ISBLANK($Y41))</formula>
    </cfRule>
  </conditionalFormatting>
  <conditionalFormatting sqref="W41">
    <cfRule type="cellIs" dxfId="44" priority="37" stopIfTrue="1" operator="notBetween">
      <formula>0</formula>
      <formula>$S41</formula>
    </cfRule>
    <cfRule type="expression" dxfId="43" priority="38" stopIfTrue="1">
      <formula>NOT(ISBLANK($Y41))</formula>
    </cfRule>
  </conditionalFormatting>
  <conditionalFormatting sqref="AG41">
    <cfRule type="cellIs" dxfId="42" priority="39" stopIfTrue="1" operator="notBetween">
      <formula>0</formula>
      <formula>$AC41</formula>
    </cfRule>
    <cfRule type="expression" dxfId="41" priority="40" stopIfTrue="1">
      <formula>NOT(ISBLANK($Y41))</formula>
    </cfRule>
  </conditionalFormatting>
  <conditionalFormatting sqref="D41">
    <cfRule type="expression" dxfId="40" priority="41" stopIfTrue="1">
      <formula>AND(NOT(ISBLANK($Y41)),OR(D41&lt;F$16,D41&gt;G$16))</formula>
    </cfRule>
    <cfRule type="cellIs" dxfId="39" priority="42" stopIfTrue="1" operator="notBetween">
      <formula>$F$16</formula>
      <formula>$G$16</formula>
    </cfRule>
    <cfRule type="expression" dxfId="38" priority="43" stopIfTrue="1">
      <formula>"NICHT(ISTLEER($Y24))"</formula>
    </cfRule>
  </conditionalFormatting>
  <conditionalFormatting sqref="AI41">
    <cfRule type="expression" dxfId="37" priority="44" stopIfTrue="1">
      <formula>IF(AND(AI41 &lt;&gt;#REF!),NOT(ISBLANK(AI41)))</formula>
    </cfRule>
  </conditionalFormatting>
  <conditionalFormatting sqref="E42:R42 C42 AH42 X42:AB42 AD42:AF42 T42:V42">
    <cfRule type="expression" dxfId="36" priority="23" stopIfTrue="1">
      <formula>NOT(ISBLANK($Y42))</formula>
    </cfRule>
  </conditionalFormatting>
  <conditionalFormatting sqref="AC42 S42">
    <cfRule type="cellIs" dxfId="35" priority="24" stopIfTrue="1" operator="notBetween">
      <formula>0</formula>
      <formula>$N42</formula>
    </cfRule>
    <cfRule type="expression" dxfId="34" priority="25" stopIfTrue="1">
      <formula>NOT(ISBLANK($Y42))</formula>
    </cfRule>
  </conditionalFormatting>
  <conditionalFormatting sqref="W42">
    <cfRule type="cellIs" dxfId="33" priority="26" stopIfTrue="1" operator="notBetween">
      <formula>0</formula>
      <formula>$S42</formula>
    </cfRule>
    <cfRule type="expression" dxfId="32" priority="27" stopIfTrue="1">
      <formula>NOT(ISBLANK($Y42))</formula>
    </cfRule>
  </conditionalFormatting>
  <conditionalFormatting sqref="AG42">
    <cfRule type="cellIs" dxfId="31" priority="28" stopIfTrue="1" operator="notBetween">
      <formula>0</formula>
      <formula>$AC42</formula>
    </cfRule>
    <cfRule type="expression" dxfId="30" priority="29" stopIfTrue="1">
      <formula>NOT(ISBLANK($Y42))</formula>
    </cfRule>
  </conditionalFormatting>
  <conditionalFormatting sqref="D42">
    <cfRule type="expression" dxfId="29" priority="30" stopIfTrue="1">
      <formula>AND(NOT(ISBLANK($Y42)),OR(D42&lt;F$16,D42&gt;G$16))</formula>
    </cfRule>
    <cfRule type="cellIs" dxfId="28" priority="31" stopIfTrue="1" operator="notBetween">
      <formula>$F$16</formula>
      <formula>$G$16</formula>
    </cfRule>
    <cfRule type="expression" dxfId="27" priority="32" stopIfTrue="1">
      <formula>"NICHT(ISTLEER($Y24))"</formula>
    </cfRule>
  </conditionalFormatting>
  <conditionalFormatting sqref="AI42">
    <cfRule type="expression" dxfId="26" priority="33" stopIfTrue="1">
      <formula>IF(AND(AI42 &lt;&gt;#REF!),NOT(ISBLANK(AI42)))</formula>
    </cfRule>
  </conditionalFormatting>
  <conditionalFormatting sqref="E43:R43 C43 AH43 X43:AB43 AD43:AF43 T43:V43">
    <cfRule type="expression" dxfId="25" priority="12" stopIfTrue="1">
      <formula>NOT(ISBLANK($Y43))</formula>
    </cfRule>
  </conditionalFormatting>
  <conditionalFormatting sqref="AC43 S43">
    <cfRule type="cellIs" dxfId="24" priority="13" stopIfTrue="1" operator="notBetween">
      <formula>0</formula>
      <formula>$N43</formula>
    </cfRule>
    <cfRule type="expression" dxfId="23" priority="14" stopIfTrue="1">
      <formula>NOT(ISBLANK($Y43))</formula>
    </cfRule>
  </conditionalFormatting>
  <conditionalFormatting sqref="W43">
    <cfRule type="cellIs" dxfId="22" priority="15" stopIfTrue="1" operator="notBetween">
      <formula>0</formula>
      <formula>$S43</formula>
    </cfRule>
    <cfRule type="expression" dxfId="21" priority="16" stopIfTrue="1">
      <formula>NOT(ISBLANK($Y43))</formula>
    </cfRule>
  </conditionalFormatting>
  <conditionalFormatting sqref="AG43">
    <cfRule type="cellIs" dxfId="20" priority="17" stopIfTrue="1" operator="notBetween">
      <formula>0</formula>
      <formula>$AC43</formula>
    </cfRule>
    <cfRule type="expression" dxfId="19" priority="18" stopIfTrue="1">
      <formula>NOT(ISBLANK($Y43))</formula>
    </cfRule>
  </conditionalFormatting>
  <conditionalFormatting sqref="D43">
    <cfRule type="expression" dxfId="18" priority="19" stopIfTrue="1">
      <formula>AND(NOT(ISBLANK($Y43)),OR(D43&lt;F$16,D43&gt;G$16))</formula>
    </cfRule>
    <cfRule type="cellIs" dxfId="17" priority="20" stopIfTrue="1" operator="notBetween">
      <formula>$F$16</formula>
      <formula>$G$16</formula>
    </cfRule>
    <cfRule type="expression" dxfId="16" priority="21" stopIfTrue="1">
      <formula>"NICHT(ISTLEER($Y24))"</formula>
    </cfRule>
  </conditionalFormatting>
  <conditionalFormatting sqref="AI43">
    <cfRule type="expression" dxfId="15" priority="22" stopIfTrue="1">
      <formula>IF(AND(AI43 &lt;&gt;#REF!),NOT(ISBLANK(AI43)))</formula>
    </cfRule>
  </conditionalFormatting>
  <conditionalFormatting sqref="E44:R44 C44 AH44 X44:AB44 AD44:AF44 T44:V44">
    <cfRule type="expression" dxfId="14" priority="1" stopIfTrue="1">
      <formula>NOT(ISBLANK($Y44))</formula>
    </cfRule>
  </conditionalFormatting>
  <conditionalFormatting sqref="AC44 S44">
    <cfRule type="cellIs" dxfId="13" priority="2" stopIfTrue="1" operator="notBetween">
      <formula>0</formula>
      <formula>$N44</formula>
    </cfRule>
    <cfRule type="expression" dxfId="12" priority="3" stopIfTrue="1">
      <formula>NOT(ISBLANK($Y44))</formula>
    </cfRule>
  </conditionalFormatting>
  <conditionalFormatting sqref="W44">
    <cfRule type="cellIs" dxfId="11" priority="4" stopIfTrue="1" operator="notBetween">
      <formula>0</formula>
      <formula>$S44</formula>
    </cfRule>
    <cfRule type="expression" dxfId="10" priority="5" stopIfTrue="1">
      <formula>NOT(ISBLANK($Y44))</formula>
    </cfRule>
  </conditionalFormatting>
  <conditionalFormatting sqref="AG44">
    <cfRule type="cellIs" dxfId="9" priority="6" stopIfTrue="1" operator="notBetween">
      <formula>0</formula>
      <formula>$AC44</formula>
    </cfRule>
    <cfRule type="expression" dxfId="8" priority="7" stopIfTrue="1">
      <formula>NOT(ISBLANK($Y44))</formula>
    </cfRule>
  </conditionalFormatting>
  <conditionalFormatting sqref="D44">
    <cfRule type="expression" dxfId="7" priority="8" stopIfTrue="1">
      <formula>AND(NOT(ISBLANK($Y44)),OR(D44&lt;F$16,D44&gt;G$16))</formula>
    </cfRule>
    <cfRule type="cellIs" dxfId="6" priority="9" stopIfTrue="1" operator="notBetween">
      <formula>$F$16</formula>
      <formula>$G$16</formula>
    </cfRule>
    <cfRule type="expression" dxfId="5" priority="10" stopIfTrue="1">
      <formula>"NICHT(ISTLEER($Y24))"</formula>
    </cfRule>
  </conditionalFormatting>
  <conditionalFormatting sqref="AI44">
    <cfRule type="expression" dxfId="4" priority="11" stopIfTrue="1">
      <formula>IF(AND(AI44 &lt;&gt;#REF!),NOT(ISBLANK(AI44)))</formula>
    </cfRule>
  </conditionalFormatting>
  <dataValidations count="2">
    <dataValidation type="date" allowBlank="1" showInputMessage="1" showErrorMessage="1" errorTitle="Fehler" error="Das Datum muss zwischen 1.1.2014 und 30.06.2025 liegen" sqref="F16:G16 JB16:JC16 SX16:SY16 ACT16:ACU16 AMP16:AMQ16 AWL16:AWM16 BGH16:BGI16 BQD16:BQE16 BZZ16:CAA16 CJV16:CJW16 CTR16:CTS16 DDN16:DDO16 DNJ16:DNK16 DXF16:DXG16 EHB16:EHC16 EQX16:EQY16 FAT16:FAU16 FKP16:FKQ16 FUL16:FUM16 GEH16:GEI16 GOD16:GOE16 GXZ16:GYA16 HHV16:HHW16 HRR16:HRS16 IBN16:IBO16 ILJ16:ILK16 IVF16:IVG16 JFB16:JFC16 JOX16:JOY16 JYT16:JYU16 KIP16:KIQ16 KSL16:KSM16 LCH16:LCI16 LMD16:LME16 LVZ16:LWA16 MFV16:MFW16 MPR16:MPS16 MZN16:MZO16 NJJ16:NJK16 NTF16:NTG16 ODB16:ODC16 OMX16:OMY16 OWT16:OWU16 PGP16:PGQ16 PQL16:PQM16 QAH16:QAI16 QKD16:QKE16 QTZ16:QUA16 RDV16:RDW16 RNR16:RNS16 RXN16:RXO16 SHJ16:SHK16 SRF16:SRG16 TBB16:TBC16 TKX16:TKY16 TUT16:TUU16 UEP16:UEQ16 UOL16:UOM16 UYH16:UYI16 VID16:VIE16 VRZ16:VSA16 WBV16:WBW16 WLR16:WLS16 WVN16:WVO16 F65552:G65552 JB65552:JC65552 SX65552:SY65552 ACT65552:ACU65552 AMP65552:AMQ65552 AWL65552:AWM65552 BGH65552:BGI65552 BQD65552:BQE65552 BZZ65552:CAA65552 CJV65552:CJW65552 CTR65552:CTS65552 DDN65552:DDO65552 DNJ65552:DNK65552 DXF65552:DXG65552 EHB65552:EHC65552 EQX65552:EQY65552 FAT65552:FAU65552 FKP65552:FKQ65552 FUL65552:FUM65552 GEH65552:GEI65552 GOD65552:GOE65552 GXZ65552:GYA65552 HHV65552:HHW65552 HRR65552:HRS65552 IBN65552:IBO65552 ILJ65552:ILK65552 IVF65552:IVG65552 JFB65552:JFC65552 JOX65552:JOY65552 JYT65552:JYU65552 KIP65552:KIQ65552 KSL65552:KSM65552 LCH65552:LCI65552 LMD65552:LME65552 LVZ65552:LWA65552 MFV65552:MFW65552 MPR65552:MPS65552 MZN65552:MZO65552 NJJ65552:NJK65552 NTF65552:NTG65552 ODB65552:ODC65552 OMX65552:OMY65552 OWT65552:OWU65552 PGP65552:PGQ65552 PQL65552:PQM65552 QAH65552:QAI65552 QKD65552:QKE65552 QTZ65552:QUA65552 RDV65552:RDW65552 RNR65552:RNS65552 RXN65552:RXO65552 SHJ65552:SHK65552 SRF65552:SRG65552 TBB65552:TBC65552 TKX65552:TKY65552 TUT65552:TUU65552 UEP65552:UEQ65552 UOL65552:UOM65552 UYH65552:UYI65552 VID65552:VIE65552 VRZ65552:VSA65552 WBV65552:WBW65552 WLR65552:WLS65552 WVN65552:WVO65552 F131088:G131088 JB131088:JC131088 SX131088:SY131088 ACT131088:ACU131088 AMP131088:AMQ131088 AWL131088:AWM131088 BGH131088:BGI131088 BQD131088:BQE131088 BZZ131088:CAA131088 CJV131088:CJW131088 CTR131088:CTS131088 DDN131088:DDO131088 DNJ131088:DNK131088 DXF131088:DXG131088 EHB131088:EHC131088 EQX131088:EQY131088 FAT131088:FAU131088 FKP131088:FKQ131088 FUL131088:FUM131088 GEH131088:GEI131088 GOD131088:GOE131088 GXZ131088:GYA131088 HHV131088:HHW131088 HRR131088:HRS131088 IBN131088:IBO131088 ILJ131088:ILK131088 IVF131088:IVG131088 JFB131088:JFC131088 JOX131088:JOY131088 JYT131088:JYU131088 KIP131088:KIQ131088 KSL131088:KSM131088 LCH131088:LCI131088 LMD131088:LME131088 LVZ131088:LWA131088 MFV131088:MFW131088 MPR131088:MPS131088 MZN131088:MZO131088 NJJ131088:NJK131088 NTF131088:NTG131088 ODB131088:ODC131088 OMX131088:OMY131088 OWT131088:OWU131088 PGP131088:PGQ131088 PQL131088:PQM131088 QAH131088:QAI131088 QKD131088:QKE131088 QTZ131088:QUA131088 RDV131088:RDW131088 RNR131088:RNS131088 RXN131088:RXO131088 SHJ131088:SHK131088 SRF131088:SRG131088 TBB131088:TBC131088 TKX131088:TKY131088 TUT131088:TUU131088 UEP131088:UEQ131088 UOL131088:UOM131088 UYH131088:UYI131088 VID131088:VIE131088 VRZ131088:VSA131088 WBV131088:WBW131088 WLR131088:WLS131088 WVN131088:WVO131088 F196624:G196624 JB196624:JC196624 SX196624:SY196624 ACT196624:ACU196624 AMP196624:AMQ196624 AWL196624:AWM196624 BGH196624:BGI196624 BQD196624:BQE196624 BZZ196624:CAA196624 CJV196624:CJW196624 CTR196624:CTS196624 DDN196624:DDO196624 DNJ196624:DNK196624 DXF196624:DXG196624 EHB196624:EHC196624 EQX196624:EQY196624 FAT196624:FAU196624 FKP196624:FKQ196624 FUL196624:FUM196624 GEH196624:GEI196624 GOD196624:GOE196624 GXZ196624:GYA196624 HHV196624:HHW196624 HRR196624:HRS196624 IBN196624:IBO196624 ILJ196624:ILK196624 IVF196624:IVG196624 JFB196624:JFC196624 JOX196624:JOY196624 JYT196624:JYU196624 KIP196624:KIQ196624 KSL196624:KSM196624 LCH196624:LCI196624 LMD196624:LME196624 LVZ196624:LWA196624 MFV196624:MFW196624 MPR196624:MPS196624 MZN196624:MZO196624 NJJ196624:NJK196624 NTF196624:NTG196624 ODB196624:ODC196624 OMX196624:OMY196624 OWT196624:OWU196624 PGP196624:PGQ196624 PQL196624:PQM196624 QAH196624:QAI196624 QKD196624:QKE196624 QTZ196624:QUA196624 RDV196624:RDW196624 RNR196624:RNS196624 RXN196624:RXO196624 SHJ196624:SHK196624 SRF196624:SRG196624 TBB196624:TBC196624 TKX196624:TKY196624 TUT196624:TUU196624 UEP196624:UEQ196624 UOL196624:UOM196624 UYH196624:UYI196624 VID196624:VIE196624 VRZ196624:VSA196624 WBV196624:WBW196624 WLR196624:WLS196624 WVN196624:WVO196624 F262160:G262160 JB262160:JC262160 SX262160:SY262160 ACT262160:ACU262160 AMP262160:AMQ262160 AWL262160:AWM262160 BGH262160:BGI262160 BQD262160:BQE262160 BZZ262160:CAA262160 CJV262160:CJW262160 CTR262160:CTS262160 DDN262160:DDO262160 DNJ262160:DNK262160 DXF262160:DXG262160 EHB262160:EHC262160 EQX262160:EQY262160 FAT262160:FAU262160 FKP262160:FKQ262160 FUL262160:FUM262160 GEH262160:GEI262160 GOD262160:GOE262160 GXZ262160:GYA262160 HHV262160:HHW262160 HRR262160:HRS262160 IBN262160:IBO262160 ILJ262160:ILK262160 IVF262160:IVG262160 JFB262160:JFC262160 JOX262160:JOY262160 JYT262160:JYU262160 KIP262160:KIQ262160 KSL262160:KSM262160 LCH262160:LCI262160 LMD262160:LME262160 LVZ262160:LWA262160 MFV262160:MFW262160 MPR262160:MPS262160 MZN262160:MZO262160 NJJ262160:NJK262160 NTF262160:NTG262160 ODB262160:ODC262160 OMX262160:OMY262160 OWT262160:OWU262160 PGP262160:PGQ262160 PQL262160:PQM262160 QAH262160:QAI262160 QKD262160:QKE262160 QTZ262160:QUA262160 RDV262160:RDW262160 RNR262160:RNS262160 RXN262160:RXO262160 SHJ262160:SHK262160 SRF262160:SRG262160 TBB262160:TBC262160 TKX262160:TKY262160 TUT262160:TUU262160 UEP262160:UEQ262160 UOL262160:UOM262160 UYH262160:UYI262160 VID262160:VIE262160 VRZ262160:VSA262160 WBV262160:WBW262160 WLR262160:WLS262160 WVN262160:WVO262160 F327696:G327696 JB327696:JC327696 SX327696:SY327696 ACT327696:ACU327696 AMP327696:AMQ327696 AWL327696:AWM327696 BGH327696:BGI327696 BQD327696:BQE327696 BZZ327696:CAA327696 CJV327696:CJW327696 CTR327696:CTS327696 DDN327696:DDO327696 DNJ327696:DNK327696 DXF327696:DXG327696 EHB327696:EHC327696 EQX327696:EQY327696 FAT327696:FAU327696 FKP327696:FKQ327696 FUL327696:FUM327696 GEH327696:GEI327696 GOD327696:GOE327696 GXZ327696:GYA327696 HHV327696:HHW327696 HRR327696:HRS327696 IBN327696:IBO327696 ILJ327696:ILK327696 IVF327696:IVG327696 JFB327696:JFC327696 JOX327696:JOY327696 JYT327696:JYU327696 KIP327696:KIQ327696 KSL327696:KSM327696 LCH327696:LCI327696 LMD327696:LME327696 LVZ327696:LWA327696 MFV327696:MFW327696 MPR327696:MPS327696 MZN327696:MZO327696 NJJ327696:NJK327696 NTF327696:NTG327696 ODB327696:ODC327696 OMX327696:OMY327696 OWT327696:OWU327696 PGP327696:PGQ327696 PQL327696:PQM327696 QAH327696:QAI327696 QKD327696:QKE327696 QTZ327696:QUA327696 RDV327696:RDW327696 RNR327696:RNS327696 RXN327696:RXO327696 SHJ327696:SHK327696 SRF327696:SRG327696 TBB327696:TBC327696 TKX327696:TKY327696 TUT327696:TUU327696 UEP327696:UEQ327696 UOL327696:UOM327696 UYH327696:UYI327696 VID327696:VIE327696 VRZ327696:VSA327696 WBV327696:WBW327696 WLR327696:WLS327696 WVN327696:WVO327696 F393232:G393232 JB393232:JC393232 SX393232:SY393232 ACT393232:ACU393232 AMP393232:AMQ393232 AWL393232:AWM393232 BGH393232:BGI393232 BQD393232:BQE393232 BZZ393232:CAA393232 CJV393232:CJW393232 CTR393232:CTS393232 DDN393232:DDO393232 DNJ393232:DNK393232 DXF393232:DXG393232 EHB393232:EHC393232 EQX393232:EQY393232 FAT393232:FAU393232 FKP393232:FKQ393232 FUL393232:FUM393232 GEH393232:GEI393232 GOD393232:GOE393232 GXZ393232:GYA393232 HHV393232:HHW393232 HRR393232:HRS393232 IBN393232:IBO393232 ILJ393232:ILK393232 IVF393232:IVG393232 JFB393232:JFC393232 JOX393232:JOY393232 JYT393232:JYU393232 KIP393232:KIQ393232 KSL393232:KSM393232 LCH393232:LCI393232 LMD393232:LME393232 LVZ393232:LWA393232 MFV393232:MFW393232 MPR393232:MPS393232 MZN393232:MZO393232 NJJ393232:NJK393232 NTF393232:NTG393232 ODB393232:ODC393232 OMX393232:OMY393232 OWT393232:OWU393232 PGP393232:PGQ393232 PQL393232:PQM393232 QAH393232:QAI393232 QKD393232:QKE393232 QTZ393232:QUA393232 RDV393232:RDW393232 RNR393232:RNS393232 RXN393232:RXO393232 SHJ393232:SHK393232 SRF393232:SRG393232 TBB393232:TBC393232 TKX393232:TKY393232 TUT393232:TUU393232 UEP393232:UEQ393232 UOL393232:UOM393232 UYH393232:UYI393232 VID393232:VIE393232 VRZ393232:VSA393232 WBV393232:WBW393232 WLR393232:WLS393232 WVN393232:WVO393232 F458768:G458768 JB458768:JC458768 SX458768:SY458768 ACT458768:ACU458768 AMP458768:AMQ458768 AWL458768:AWM458768 BGH458768:BGI458768 BQD458768:BQE458768 BZZ458768:CAA458768 CJV458768:CJW458768 CTR458768:CTS458768 DDN458768:DDO458768 DNJ458768:DNK458768 DXF458768:DXG458768 EHB458768:EHC458768 EQX458768:EQY458768 FAT458768:FAU458768 FKP458768:FKQ458768 FUL458768:FUM458768 GEH458768:GEI458768 GOD458768:GOE458768 GXZ458768:GYA458768 HHV458768:HHW458768 HRR458768:HRS458768 IBN458768:IBO458768 ILJ458768:ILK458768 IVF458768:IVG458768 JFB458768:JFC458768 JOX458768:JOY458768 JYT458768:JYU458768 KIP458768:KIQ458768 KSL458768:KSM458768 LCH458768:LCI458768 LMD458768:LME458768 LVZ458768:LWA458768 MFV458768:MFW458768 MPR458768:MPS458768 MZN458768:MZO458768 NJJ458768:NJK458768 NTF458768:NTG458768 ODB458768:ODC458768 OMX458768:OMY458768 OWT458768:OWU458768 PGP458768:PGQ458768 PQL458768:PQM458768 QAH458768:QAI458768 QKD458768:QKE458768 QTZ458768:QUA458768 RDV458768:RDW458768 RNR458768:RNS458768 RXN458768:RXO458768 SHJ458768:SHK458768 SRF458768:SRG458768 TBB458768:TBC458768 TKX458768:TKY458768 TUT458768:TUU458768 UEP458768:UEQ458768 UOL458768:UOM458768 UYH458768:UYI458768 VID458768:VIE458768 VRZ458768:VSA458768 WBV458768:WBW458768 WLR458768:WLS458768 WVN458768:WVO458768 F524304:G524304 JB524304:JC524304 SX524304:SY524304 ACT524304:ACU524304 AMP524304:AMQ524304 AWL524304:AWM524304 BGH524304:BGI524304 BQD524304:BQE524304 BZZ524304:CAA524304 CJV524304:CJW524304 CTR524304:CTS524304 DDN524304:DDO524304 DNJ524304:DNK524304 DXF524304:DXG524304 EHB524304:EHC524304 EQX524304:EQY524304 FAT524304:FAU524304 FKP524304:FKQ524304 FUL524304:FUM524304 GEH524304:GEI524304 GOD524304:GOE524304 GXZ524304:GYA524304 HHV524304:HHW524304 HRR524304:HRS524304 IBN524304:IBO524304 ILJ524304:ILK524304 IVF524304:IVG524304 JFB524304:JFC524304 JOX524304:JOY524304 JYT524304:JYU524304 KIP524304:KIQ524304 KSL524304:KSM524304 LCH524304:LCI524304 LMD524304:LME524304 LVZ524304:LWA524304 MFV524304:MFW524304 MPR524304:MPS524304 MZN524304:MZO524304 NJJ524304:NJK524304 NTF524304:NTG524304 ODB524304:ODC524304 OMX524304:OMY524304 OWT524304:OWU524304 PGP524304:PGQ524304 PQL524304:PQM524304 QAH524304:QAI524304 QKD524304:QKE524304 QTZ524304:QUA524304 RDV524304:RDW524304 RNR524304:RNS524304 RXN524304:RXO524304 SHJ524304:SHK524304 SRF524304:SRG524304 TBB524304:TBC524304 TKX524304:TKY524304 TUT524304:TUU524304 UEP524304:UEQ524304 UOL524304:UOM524304 UYH524304:UYI524304 VID524304:VIE524304 VRZ524304:VSA524304 WBV524304:WBW524304 WLR524304:WLS524304 WVN524304:WVO524304 F589840:G589840 JB589840:JC589840 SX589840:SY589840 ACT589840:ACU589840 AMP589840:AMQ589840 AWL589840:AWM589840 BGH589840:BGI589840 BQD589840:BQE589840 BZZ589840:CAA589840 CJV589840:CJW589840 CTR589840:CTS589840 DDN589840:DDO589840 DNJ589840:DNK589840 DXF589840:DXG589840 EHB589840:EHC589840 EQX589840:EQY589840 FAT589840:FAU589840 FKP589840:FKQ589840 FUL589840:FUM589840 GEH589840:GEI589840 GOD589840:GOE589840 GXZ589840:GYA589840 HHV589840:HHW589840 HRR589840:HRS589840 IBN589840:IBO589840 ILJ589840:ILK589840 IVF589840:IVG589840 JFB589840:JFC589840 JOX589840:JOY589840 JYT589840:JYU589840 KIP589840:KIQ589840 KSL589840:KSM589840 LCH589840:LCI589840 LMD589840:LME589840 LVZ589840:LWA589840 MFV589840:MFW589840 MPR589840:MPS589840 MZN589840:MZO589840 NJJ589840:NJK589840 NTF589840:NTG589840 ODB589840:ODC589840 OMX589840:OMY589840 OWT589840:OWU589840 PGP589840:PGQ589840 PQL589840:PQM589840 QAH589840:QAI589840 QKD589840:QKE589840 QTZ589840:QUA589840 RDV589840:RDW589840 RNR589840:RNS589840 RXN589840:RXO589840 SHJ589840:SHK589840 SRF589840:SRG589840 TBB589840:TBC589840 TKX589840:TKY589840 TUT589840:TUU589840 UEP589840:UEQ589840 UOL589840:UOM589840 UYH589840:UYI589840 VID589840:VIE589840 VRZ589840:VSA589840 WBV589840:WBW589840 WLR589840:WLS589840 WVN589840:WVO589840 F655376:G655376 JB655376:JC655376 SX655376:SY655376 ACT655376:ACU655376 AMP655376:AMQ655376 AWL655376:AWM655376 BGH655376:BGI655376 BQD655376:BQE655376 BZZ655376:CAA655376 CJV655376:CJW655376 CTR655376:CTS655376 DDN655376:DDO655376 DNJ655376:DNK655376 DXF655376:DXG655376 EHB655376:EHC655376 EQX655376:EQY655376 FAT655376:FAU655376 FKP655376:FKQ655376 FUL655376:FUM655376 GEH655376:GEI655376 GOD655376:GOE655376 GXZ655376:GYA655376 HHV655376:HHW655376 HRR655376:HRS655376 IBN655376:IBO655376 ILJ655376:ILK655376 IVF655376:IVG655376 JFB655376:JFC655376 JOX655376:JOY655376 JYT655376:JYU655376 KIP655376:KIQ655376 KSL655376:KSM655376 LCH655376:LCI655376 LMD655376:LME655376 LVZ655376:LWA655376 MFV655376:MFW655376 MPR655376:MPS655376 MZN655376:MZO655376 NJJ655376:NJK655376 NTF655376:NTG655376 ODB655376:ODC655376 OMX655376:OMY655376 OWT655376:OWU655376 PGP655376:PGQ655376 PQL655376:PQM655376 QAH655376:QAI655376 QKD655376:QKE655376 QTZ655376:QUA655376 RDV655376:RDW655376 RNR655376:RNS655376 RXN655376:RXO655376 SHJ655376:SHK655376 SRF655376:SRG655376 TBB655376:TBC655376 TKX655376:TKY655376 TUT655376:TUU655376 UEP655376:UEQ655376 UOL655376:UOM655376 UYH655376:UYI655376 VID655376:VIE655376 VRZ655376:VSA655376 WBV655376:WBW655376 WLR655376:WLS655376 WVN655376:WVO655376 F720912:G720912 JB720912:JC720912 SX720912:SY720912 ACT720912:ACU720912 AMP720912:AMQ720912 AWL720912:AWM720912 BGH720912:BGI720912 BQD720912:BQE720912 BZZ720912:CAA720912 CJV720912:CJW720912 CTR720912:CTS720912 DDN720912:DDO720912 DNJ720912:DNK720912 DXF720912:DXG720912 EHB720912:EHC720912 EQX720912:EQY720912 FAT720912:FAU720912 FKP720912:FKQ720912 FUL720912:FUM720912 GEH720912:GEI720912 GOD720912:GOE720912 GXZ720912:GYA720912 HHV720912:HHW720912 HRR720912:HRS720912 IBN720912:IBO720912 ILJ720912:ILK720912 IVF720912:IVG720912 JFB720912:JFC720912 JOX720912:JOY720912 JYT720912:JYU720912 KIP720912:KIQ720912 KSL720912:KSM720912 LCH720912:LCI720912 LMD720912:LME720912 LVZ720912:LWA720912 MFV720912:MFW720912 MPR720912:MPS720912 MZN720912:MZO720912 NJJ720912:NJK720912 NTF720912:NTG720912 ODB720912:ODC720912 OMX720912:OMY720912 OWT720912:OWU720912 PGP720912:PGQ720912 PQL720912:PQM720912 QAH720912:QAI720912 QKD720912:QKE720912 QTZ720912:QUA720912 RDV720912:RDW720912 RNR720912:RNS720912 RXN720912:RXO720912 SHJ720912:SHK720912 SRF720912:SRG720912 TBB720912:TBC720912 TKX720912:TKY720912 TUT720912:TUU720912 UEP720912:UEQ720912 UOL720912:UOM720912 UYH720912:UYI720912 VID720912:VIE720912 VRZ720912:VSA720912 WBV720912:WBW720912 WLR720912:WLS720912 WVN720912:WVO720912 F786448:G786448 JB786448:JC786448 SX786448:SY786448 ACT786448:ACU786448 AMP786448:AMQ786448 AWL786448:AWM786448 BGH786448:BGI786448 BQD786448:BQE786448 BZZ786448:CAA786448 CJV786448:CJW786448 CTR786448:CTS786448 DDN786448:DDO786448 DNJ786448:DNK786448 DXF786448:DXG786448 EHB786448:EHC786448 EQX786448:EQY786448 FAT786448:FAU786448 FKP786448:FKQ786448 FUL786448:FUM786448 GEH786448:GEI786448 GOD786448:GOE786448 GXZ786448:GYA786448 HHV786448:HHW786448 HRR786448:HRS786448 IBN786448:IBO786448 ILJ786448:ILK786448 IVF786448:IVG786448 JFB786448:JFC786448 JOX786448:JOY786448 JYT786448:JYU786448 KIP786448:KIQ786448 KSL786448:KSM786448 LCH786448:LCI786448 LMD786448:LME786448 LVZ786448:LWA786448 MFV786448:MFW786448 MPR786448:MPS786448 MZN786448:MZO786448 NJJ786448:NJK786448 NTF786448:NTG786448 ODB786448:ODC786448 OMX786448:OMY786448 OWT786448:OWU786448 PGP786448:PGQ786448 PQL786448:PQM786448 QAH786448:QAI786448 QKD786448:QKE786448 QTZ786448:QUA786448 RDV786448:RDW786448 RNR786448:RNS786448 RXN786448:RXO786448 SHJ786448:SHK786448 SRF786448:SRG786448 TBB786448:TBC786448 TKX786448:TKY786448 TUT786448:TUU786448 UEP786448:UEQ786448 UOL786448:UOM786448 UYH786448:UYI786448 VID786448:VIE786448 VRZ786448:VSA786448 WBV786448:WBW786448 WLR786448:WLS786448 WVN786448:WVO786448 F851984:G851984 JB851984:JC851984 SX851984:SY851984 ACT851984:ACU851984 AMP851984:AMQ851984 AWL851984:AWM851984 BGH851984:BGI851984 BQD851984:BQE851984 BZZ851984:CAA851984 CJV851984:CJW851984 CTR851984:CTS851984 DDN851984:DDO851984 DNJ851984:DNK851984 DXF851984:DXG851984 EHB851984:EHC851984 EQX851984:EQY851984 FAT851984:FAU851984 FKP851984:FKQ851984 FUL851984:FUM851984 GEH851984:GEI851984 GOD851984:GOE851984 GXZ851984:GYA851984 HHV851984:HHW851984 HRR851984:HRS851984 IBN851984:IBO851984 ILJ851984:ILK851984 IVF851984:IVG851984 JFB851984:JFC851984 JOX851984:JOY851984 JYT851984:JYU851984 KIP851984:KIQ851984 KSL851984:KSM851984 LCH851984:LCI851984 LMD851984:LME851984 LVZ851984:LWA851984 MFV851984:MFW851984 MPR851984:MPS851984 MZN851984:MZO851984 NJJ851984:NJK851984 NTF851984:NTG851984 ODB851984:ODC851984 OMX851984:OMY851984 OWT851984:OWU851984 PGP851984:PGQ851984 PQL851984:PQM851984 QAH851984:QAI851984 QKD851984:QKE851984 QTZ851984:QUA851984 RDV851984:RDW851984 RNR851984:RNS851984 RXN851984:RXO851984 SHJ851984:SHK851984 SRF851984:SRG851984 TBB851984:TBC851984 TKX851984:TKY851984 TUT851984:TUU851984 UEP851984:UEQ851984 UOL851984:UOM851984 UYH851984:UYI851984 VID851984:VIE851984 VRZ851984:VSA851984 WBV851984:WBW851984 WLR851984:WLS851984 WVN851984:WVO851984 F917520:G917520 JB917520:JC917520 SX917520:SY917520 ACT917520:ACU917520 AMP917520:AMQ917520 AWL917520:AWM917520 BGH917520:BGI917520 BQD917520:BQE917520 BZZ917520:CAA917520 CJV917520:CJW917520 CTR917520:CTS917520 DDN917520:DDO917520 DNJ917520:DNK917520 DXF917520:DXG917520 EHB917520:EHC917520 EQX917520:EQY917520 FAT917520:FAU917520 FKP917520:FKQ917520 FUL917520:FUM917520 GEH917520:GEI917520 GOD917520:GOE917520 GXZ917520:GYA917520 HHV917520:HHW917520 HRR917520:HRS917520 IBN917520:IBO917520 ILJ917520:ILK917520 IVF917520:IVG917520 JFB917520:JFC917520 JOX917520:JOY917520 JYT917520:JYU917520 KIP917520:KIQ917520 KSL917520:KSM917520 LCH917520:LCI917520 LMD917520:LME917520 LVZ917520:LWA917520 MFV917520:MFW917520 MPR917520:MPS917520 MZN917520:MZO917520 NJJ917520:NJK917520 NTF917520:NTG917520 ODB917520:ODC917520 OMX917520:OMY917520 OWT917520:OWU917520 PGP917520:PGQ917520 PQL917520:PQM917520 QAH917520:QAI917520 QKD917520:QKE917520 QTZ917520:QUA917520 RDV917520:RDW917520 RNR917520:RNS917520 RXN917520:RXO917520 SHJ917520:SHK917520 SRF917520:SRG917520 TBB917520:TBC917520 TKX917520:TKY917520 TUT917520:TUU917520 UEP917520:UEQ917520 UOL917520:UOM917520 UYH917520:UYI917520 VID917520:VIE917520 VRZ917520:VSA917520 WBV917520:WBW917520 WLR917520:WLS917520 WVN917520:WVO917520 F983056:G983056 JB983056:JC983056 SX983056:SY983056 ACT983056:ACU983056 AMP983056:AMQ983056 AWL983056:AWM983056 BGH983056:BGI983056 BQD983056:BQE983056 BZZ983056:CAA983056 CJV983056:CJW983056 CTR983056:CTS983056 DDN983056:DDO983056 DNJ983056:DNK983056 DXF983056:DXG983056 EHB983056:EHC983056 EQX983056:EQY983056 FAT983056:FAU983056 FKP983056:FKQ983056 FUL983056:FUM983056 GEH983056:GEI983056 GOD983056:GOE983056 GXZ983056:GYA983056 HHV983056:HHW983056 HRR983056:HRS983056 IBN983056:IBO983056 ILJ983056:ILK983056 IVF983056:IVG983056 JFB983056:JFC983056 JOX983056:JOY983056 JYT983056:JYU983056 KIP983056:KIQ983056 KSL983056:KSM983056 LCH983056:LCI983056 LMD983056:LME983056 LVZ983056:LWA983056 MFV983056:MFW983056 MPR983056:MPS983056 MZN983056:MZO983056 NJJ983056:NJK983056 NTF983056:NTG983056 ODB983056:ODC983056 OMX983056:OMY983056 OWT983056:OWU983056 PGP983056:PGQ983056 PQL983056:PQM983056 QAH983056:QAI983056 QKD983056:QKE983056 QTZ983056:QUA983056 RDV983056:RDW983056 RNR983056:RNS983056 RXN983056:RXO983056 SHJ983056:SHK983056 SRF983056:SRG983056 TBB983056:TBC983056 TKX983056:TKY983056 TUT983056:TUU983056 UEP983056:UEQ983056 UOL983056:UOM983056 UYH983056:UYI983056 VID983056:VIE983056 VRZ983056:VSA983056 WBV983056:WBW983056 WLR983056:WLS983056 WVN983056:WVO983056" xr:uid="{A241594F-5EDF-4835-9699-EC61294A151B}">
      <formula1>41640</formula1>
      <formula2>45838</formula2>
    </dataValidation>
    <dataValidation type="list" allowBlank="1" showInputMessage="1" showErrorMessage="1" sqref="I24:I47 JE24:JE47 TA24:TA47 ACW24:ACW47 AMS24:AMS47 AWO24:AWO47 BGK24:BGK47 BQG24:BQG47 CAC24:CAC47 CJY24:CJY47 CTU24:CTU47 DDQ24:DDQ47 DNM24:DNM47 DXI24:DXI47 EHE24:EHE47 ERA24:ERA47 FAW24:FAW47 FKS24:FKS47 FUO24:FUO47 GEK24:GEK47 GOG24:GOG47 GYC24:GYC47 HHY24:HHY47 HRU24:HRU47 IBQ24:IBQ47 ILM24:ILM47 IVI24:IVI47 JFE24:JFE47 JPA24:JPA47 JYW24:JYW47 KIS24:KIS47 KSO24:KSO47 LCK24:LCK47 LMG24:LMG47 LWC24:LWC47 MFY24:MFY47 MPU24:MPU47 MZQ24:MZQ47 NJM24:NJM47 NTI24:NTI47 ODE24:ODE47 ONA24:ONA47 OWW24:OWW47 PGS24:PGS47 PQO24:PQO47 QAK24:QAK47 QKG24:QKG47 QUC24:QUC47 RDY24:RDY47 RNU24:RNU47 RXQ24:RXQ47 SHM24:SHM47 SRI24:SRI47 TBE24:TBE47 TLA24:TLA47 TUW24:TUW47 UES24:UES47 UOO24:UOO47 UYK24:UYK47 VIG24:VIG47 VSC24:VSC47 WBY24:WBY47 WLU24:WLU47 WVQ24:WVQ47 I65560:I65583 JE65560:JE65583 TA65560:TA65583 ACW65560:ACW65583 AMS65560:AMS65583 AWO65560:AWO65583 BGK65560:BGK65583 BQG65560:BQG65583 CAC65560:CAC65583 CJY65560:CJY65583 CTU65560:CTU65583 DDQ65560:DDQ65583 DNM65560:DNM65583 DXI65560:DXI65583 EHE65560:EHE65583 ERA65560:ERA65583 FAW65560:FAW65583 FKS65560:FKS65583 FUO65560:FUO65583 GEK65560:GEK65583 GOG65560:GOG65583 GYC65560:GYC65583 HHY65560:HHY65583 HRU65560:HRU65583 IBQ65560:IBQ65583 ILM65560:ILM65583 IVI65560:IVI65583 JFE65560:JFE65583 JPA65560:JPA65583 JYW65560:JYW65583 KIS65560:KIS65583 KSO65560:KSO65583 LCK65560:LCK65583 LMG65560:LMG65583 LWC65560:LWC65583 MFY65560:MFY65583 MPU65560:MPU65583 MZQ65560:MZQ65583 NJM65560:NJM65583 NTI65560:NTI65583 ODE65560:ODE65583 ONA65560:ONA65583 OWW65560:OWW65583 PGS65560:PGS65583 PQO65560:PQO65583 QAK65560:QAK65583 QKG65560:QKG65583 QUC65560:QUC65583 RDY65560:RDY65583 RNU65560:RNU65583 RXQ65560:RXQ65583 SHM65560:SHM65583 SRI65560:SRI65583 TBE65560:TBE65583 TLA65560:TLA65583 TUW65560:TUW65583 UES65560:UES65583 UOO65560:UOO65583 UYK65560:UYK65583 VIG65560:VIG65583 VSC65560:VSC65583 WBY65560:WBY65583 WLU65560:WLU65583 WVQ65560:WVQ65583 I131096:I131119 JE131096:JE131119 TA131096:TA131119 ACW131096:ACW131119 AMS131096:AMS131119 AWO131096:AWO131119 BGK131096:BGK131119 BQG131096:BQG131119 CAC131096:CAC131119 CJY131096:CJY131119 CTU131096:CTU131119 DDQ131096:DDQ131119 DNM131096:DNM131119 DXI131096:DXI131119 EHE131096:EHE131119 ERA131096:ERA131119 FAW131096:FAW131119 FKS131096:FKS131119 FUO131096:FUO131119 GEK131096:GEK131119 GOG131096:GOG131119 GYC131096:GYC131119 HHY131096:HHY131119 HRU131096:HRU131119 IBQ131096:IBQ131119 ILM131096:ILM131119 IVI131096:IVI131119 JFE131096:JFE131119 JPA131096:JPA131119 JYW131096:JYW131119 KIS131096:KIS131119 KSO131096:KSO131119 LCK131096:LCK131119 LMG131096:LMG131119 LWC131096:LWC131119 MFY131096:MFY131119 MPU131096:MPU131119 MZQ131096:MZQ131119 NJM131096:NJM131119 NTI131096:NTI131119 ODE131096:ODE131119 ONA131096:ONA131119 OWW131096:OWW131119 PGS131096:PGS131119 PQO131096:PQO131119 QAK131096:QAK131119 QKG131096:QKG131119 QUC131096:QUC131119 RDY131096:RDY131119 RNU131096:RNU131119 RXQ131096:RXQ131119 SHM131096:SHM131119 SRI131096:SRI131119 TBE131096:TBE131119 TLA131096:TLA131119 TUW131096:TUW131119 UES131096:UES131119 UOO131096:UOO131119 UYK131096:UYK131119 VIG131096:VIG131119 VSC131096:VSC131119 WBY131096:WBY131119 WLU131096:WLU131119 WVQ131096:WVQ131119 I196632:I196655 JE196632:JE196655 TA196632:TA196655 ACW196632:ACW196655 AMS196632:AMS196655 AWO196632:AWO196655 BGK196632:BGK196655 BQG196632:BQG196655 CAC196632:CAC196655 CJY196632:CJY196655 CTU196632:CTU196655 DDQ196632:DDQ196655 DNM196632:DNM196655 DXI196632:DXI196655 EHE196632:EHE196655 ERA196632:ERA196655 FAW196632:FAW196655 FKS196632:FKS196655 FUO196632:FUO196655 GEK196632:GEK196655 GOG196632:GOG196655 GYC196632:GYC196655 HHY196632:HHY196655 HRU196632:HRU196655 IBQ196632:IBQ196655 ILM196632:ILM196655 IVI196632:IVI196655 JFE196632:JFE196655 JPA196632:JPA196655 JYW196632:JYW196655 KIS196632:KIS196655 KSO196632:KSO196655 LCK196632:LCK196655 LMG196632:LMG196655 LWC196632:LWC196655 MFY196632:MFY196655 MPU196632:MPU196655 MZQ196632:MZQ196655 NJM196632:NJM196655 NTI196632:NTI196655 ODE196632:ODE196655 ONA196632:ONA196655 OWW196632:OWW196655 PGS196632:PGS196655 PQO196632:PQO196655 QAK196632:QAK196655 QKG196632:QKG196655 QUC196632:QUC196655 RDY196632:RDY196655 RNU196632:RNU196655 RXQ196632:RXQ196655 SHM196632:SHM196655 SRI196632:SRI196655 TBE196632:TBE196655 TLA196632:TLA196655 TUW196632:TUW196655 UES196632:UES196655 UOO196632:UOO196655 UYK196632:UYK196655 VIG196632:VIG196655 VSC196632:VSC196655 WBY196632:WBY196655 WLU196632:WLU196655 WVQ196632:WVQ196655 I262168:I262191 JE262168:JE262191 TA262168:TA262191 ACW262168:ACW262191 AMS262168:AMS262191 AWO262168:AWO262191 BGK262168:BGK262191 BQG262168:BQG262191 CAC262168:CAC262191 CJY262168:CJY262191 CTU262168:CTU262191 DDQ262168:DDQ262191 DNM262168:DNM262191 DXI262168:DXI262191 EHE262168:EHE262191 ERA262168:ERA262191 FAW262168:FAW262191 FKS262168:FKS262191 FUO262168:FUO262191 GEK262168:GEK262191 GOG262168:GOG262191 GYC262168:GYC262191 HHY262168:HHY262191 HRU262168:HRU262191 IBQ262168:IBQ262191 ILM262168:ILM262191 IVI262168:IVI262191 JFE262168:JFE262191 JPA262168:JPA262191 JYW262168:JYW262191 KIS262168:KIS262191 KSO262168:KSO262191 LCK262168:LCK262191 LMG262168:LMG262191 LWC262168:LWC262191 MFY262168:MFY262191 MPU262168:MPU262191 MZQ262168:MZQ262191 NJM262168:NJM262191 NTI262168:NTI262191 ODE262168:ODE262191 ONA262168:ONA262191 OWW262168:OWW262191 PGS262168:PGS262191 PQO262168:PQO262191 QAK262168:QAK262191 QKG262168:QKG262191 QUC262168:QUC262191 RDY262168:RDY262191 RNU262168:RNU262191 RXQ262168:RXQ262191 SHM262168:SHM262191 SRI262168:SRI262191 TBE262168:TBE262191 TLA262168:TLA262191 TUW262168:TUW262191 UES262168:UES262191 UOO262168:UOO262191 UYK262168:UYK262191 VIG262168:VIG262191 VSC262168:VSC262191 WBY262168:WBY262191 WLU262168:WLU262191 WVQ262168:WVQ262191 I327704:I327727 JE327704:JE327727 TA327704:TA327727 ACW327704:ACW327727 AMS327704:AMS327727 AWO327704:AWO327727 BGK327704:BGK327727 BQG327704:BQG327727 CAC327704:CAC327727 CJY327704:CJY327727 CTU327704:CTU327727 DDQ327704:DDQ327727 DNM327704:DNM327727 DXI327704:DXI327727 EHE327704:EHE327727 ERA327704:ERA327727 FAW327704:FAW327727 FKS327704:FKS327727 FUO327704:FUO327727 GEK327704:GEK327727 GOG327704:GOG327727 GYC327704:GYC327727 HHY327704:HHY327727 HRU327704:HRU327727 IBQ327704:IBQ327727 ILM327704:ILM327727 IVI327704:IVI327727 JFE327704:JFE327727 JPA327704:JPA327727 JYW327704:JYW327727 KIS327704:KIS327727 KSO327704:KSO327727 LCK327704:LCK327727 LMG327704:LMG327727 LWC327704:LWC327727 MFY327704:MFY327727 MPU327704:MPU327727 MZQ327704:MZQ327727 NJM327704:NJM327727 NTI327704:NTI327727 ODE327704:ODE327727 ONA327704:ONA327727 OWW327704:OWW327727 PGS327704:PGS327727 PQO327704:PQO327727 QAK327704:QAK327727 QKG327704:QKG327727 QUC327704:QUC327727 RDY327704:RDY327727 RNU327704:RNU327727 RXQ327704:RXQ327727 SHM327704:SHM327727 SRI327704:SRI327727 TBE327704:TBE327727 TLA327704:TLA327727 TUW327704:TUW327727 UES327704:UES327727 UOO327704:UOO327727 UYK327704:UYK327727 VIG327704:VIG327727 VSC327704:VSC327727 WBY327704:WBY327727 WLU327704:WLU327727 WVQ327704:WVQ327727 I393240:I393263 JE393240:JE393263 TA393240:TA393263 ACW393240:ACW393263 AMS393240:AMS393263 AWO393240:AWO393263 BGK393240:BGK393263 BQG393240:BQG393263 CAC393240:CAC393263 CJY393240:CJY393263 CTU393240:CTU393263 DDQ393240:DDQ393263 DNM393240:DNM393263 DXI393240:DXI393263 EHE393240:EHE393263 ERA393240:ERA393263 FAW393240:FAW393263 FKS393240:FKS393263 FUO393240:FUO393263 GEK393240:GEK393263 GOG393240:GOG393263 GYC393240:GYC393263 HHY393240:HHY393263 HRU393240:HRU393263 IBQ393240:IBQ393263 ILM393240:ILM393263 IVI393240:IVI393263 JFE393240:JFE393263 JPA393240:JPA393263 JYW393240:JYW393263 KIS393240:KIS393263 KSO393240:KSO393263 LCK393240:LCK393263 LMG393240:LMG393263 LWC393240:LWC393263 MFY393240:MFY393263 MPU393240:MPU393263 MZQ393240:MZQ393263 NJM393240:NJM393263 NTI393240:NTI393263 ODE393240:ODE393263 ONA393240:ONA393263 OWW393240:OWW393263 PGS393240:PGS393263 PQO393240:PQO393263 QAK393240:QAK393263 QKG393240:QKG393263 QUC393240:QUC393263 RDY393240:RDY393263 RNU393240:RNU393263 RXQ393240:RXQ393263 SHM393240:SHM393263 SRI393240:SRI393263 TBE393240:TBE393263 TLA393240:TLA393263 TUW393240:TUW393263 UES393240:UES393263 UOO393240:UOO393263 UYK393240:UYK393263 VIG393240:VIG393263 VSC393240:VSC393263 WBY393240:WBY393263 WLU393240:WLU393263 WVQ393240:WVQ393263 I458776:I458799 JE458776:JE458799 TA458776:TA458799 ACW458776:ACW458799 AMS458776:AMS458799 AWO458776:AWO458799 BGK458776:BGK458799 BQG458776:BQG458799 CAC458776:CAC458799 CJY458776:CJY458799 CTU458776:CTU458799 DDQ458776:DDQ458799 DNM458776:DNM458799 DXI458776:DXI458799 EHE458776:EHE458799 ERA458776:ERA458799 FAW458776:FAW458799 FKS458776:FKS458799 FUO458776:FUO458799 GEK458776:GEK458799 GOG458776:GOG458799 GYC458776:GYC458799 HHY458776:HHY458799 HRU458776:HRU458799 IBQ458776:IBQ458799 ILM458776:ILM458799 IVI458776:IVI458799 JFE458776:JFE458799 JPA458776:JPA458799 JYW458776:JYW458799 KIS458776:KIS458799 KSO458776:KSO458799 LCK458776:LCK458799 LMG458776:LMG458799 LWC458776:LWC458799 MFY458776:MFY458799 MPU458776:MPU458799 MZQ458776:MZQ458799 NJM458776:NJM458799 NTI458776:NTI458799 ODE458776:ODE458799 ONA458776:ONA458799 OWW458776:OWW458799 PGS458776:PGS458799 PQO458776:PQO458799 QAK458776:QAK458799 QKG458776:QKG458799 QUC458776:QUC458799 RDY458776:RDY458799 RNU458776:RNU458799 RXQ458776:RXQ458799 SHM458776:SHM458799 SRI458776:SRI458799 TBE458776:TBE458799 TLA458776:TLA458799 TUW458776:TUW458799 UES458776:UES458799 UOO458776:UOO458799 UYK458776:UYK458799 VIG458776:VIG458799 VSC458776:VSC458799 WBY458776:WBY458799 WLU458776:WLU458799 WVQ458776:WVQ458799 I524312:I524335 JE524312:JE524335 TA524312:TA524335 ACW524312:ACW524335 AMS524312:AMS524335 AWO524312:AWO524335 BGK524312:BGK524335 BQG524312:BQG524335 CAC524312:CAC524335 CJY524312:CJY524335 CTU524312:CTU524335 DDQ524312:DDQ524335 DNM524312:DNM524335 DXI524312:DXI524335 EHE524312:EHE524335 ERA524312:ERA524335 FAW524312:FAW524335 FKS524312:FKS524335 FUO524312:FUO524335 GEK524312:GEK524335 GOG524312:GOG524335 GYC524312:GYC524335 HHY524312:HHY524335 HRU524312:HRU524335 IBQ524312:IBQ524335 ILM524312:ILM524335 IVI524312:IVI524335 JFE524312:JFE524335 JPA524312:JPA524335 JYW524312:JYW524335 KIS524312:KIS524335 KSO524312:KSO524335 LCK524312:LCK524335 LMG524312:LMG524335 LWC524312:LWC524335 MFY524312:MFY524335 MPU524312:MPU524335 MZQ524312:MZQ524335 NJM524312:NJM524335 NTI524312:NTI524335 ODE524312:ODE524335 ONA524312:ONA524335 OWW524312:OWW524335 PGS524312:PGS524335 PQO524312:PQO524335 QAK524312:QAK524335 QKG524312:QKG524335 QUC524312:QUC524335 RDY524312:RDY524335 RNU524312:RNU524335 RXQ524312:RXQ524335 SHM524312:SHM524335 SRI524312:SRI524335 TBE524312:TBE524335 TLA524312:TLA524335 TUW524312:TUW524335 UES524312:UES524335 UOO524312:UOO524335 UYK524312:UYK524335 VIG524312:VIG524335 VSC524312:VSC524335 WBY524312:WBY524335 WLU524312:WLU524335 WVQ524312:WVQ524335 I589848:I589871 JE589848:JE589871 TA589848:TA589871 ACW589848:ACW589871 AMS589848:AMS589871 AWO589848:AWO589871 BGK589848:BGK589871 BQG589848:BQG589871 CAC589848:CAC589871 CJY589848:CJY589871 CTU589848:CTU589871 DDQ589848:DDQ589871 DNM589848:DNM589871 DXI589848:DXI589871 EHE589848:EHE589871 ERA589848:ERA589871 FAW589848:FAW589871 FKS589848:FKS589871 FUO589848:FUO589871 GEK589848:GEK589871 GOG589848:GOG589871 GYC589848:GYC589871 HHY589848:HHY589871 HRU589848:HRU589871 IBQ589848:IBQ589871 ILM589848:ILM589871 IVI589848:IVI589871 JFE589848:JFE589871 JPA589848:JPA589871 JYW589848:JYW589871 KIS589848:KIS589871 KSO589848:KSO589871 LCK589848:LCK589871 LMG589848:LMG589871 LWC589848:LWC589871 MFY589848:MFY589871 MPU589848:MPU589871 MZQ589848:MZQ589871 NJM589848:NJM589871 NTI589848:NTI589871 ODE589848:ODE589871 ONA589848:ONA589871 OWW589848:OWW589871 PGS589848:PGS589871 PQO589848:PQO589871 QAK589848:QAK589871 QKG589848:QKG589871 QUC589848:QUC589871 RDY589848:RDY589871 RNU589848:RNU589871 RXQ589848:RXQ589871 SHM589848:SHM589871 SRI589848:SRI589871 TBE589848:TBE589871 TLA589848:TLA589871 TUW589848:TUW589871 UES589848:UES589871 UOO589848:UOO589871 UYK589848:UYK589871 VIG589848:VIG589871 VSC589848:VSC589871 WBY589848:WBY589871 WLU589848:WLU589871 WVQ589848:WVQ589871 I655384:I655407 JE655384:JE655407 TA655384:TA655407 ACW655384:ACW655407 AMS655384:AMS655407 AWO655384:AWO655407 BGK655384:BGK655407 BQG655384:BQG655407 CAC655384:CAC655407 CJY655384:CJY655407 CTU655384:CTU655407 DDQ655384:DDQ655407 DNM655384:DNM655407 DXI655384:DXI655407 EHE655384:EHE655407 ERA655384:ERA655407 FAW655384:FAW655407 FKS655384:FKS655407 FUO655384:FUO655407 GEK655384:GEK655407 GOG655384:GOG655407 GYC655384:GYC655407 HHY655384:HHY655407 HRU655384:HRU655407 IBQ655384:IBQ655407 ILM655384:ILM655407 IVI655384:IVI655407 JFE655384:JFE655407 JPA655384:JPA655407 JYW655384:JYW655407 KIS655384:KIS655407 KSO655384:KSO655407 LCK655384:LCK655407 LMG655384:LMG655407 LWC655384:LWC655407 MFY655384:MFY655407 MPU655384:MPU655407 MZQ655384:MZQ655407 NJM655384:NJM655407 NTI655384:NTI655407 ODE655384:ODE655407 ONA655384:ONA655407 OWW655384:OWW655407 PGS655384:PGS655407 PQO655384:PQO655407 QAK655384:QAK655407 QKG655384:QKG655407 QUC655384:QUC655407 RDY655384:RDY655407 RNU655384:RNU655407 RXQ655384:RXQ655407 SHM655384:SHM655407 SRI655384:SRI655407 TBE655384:TBE655407 TLA655384:TLA655407 TUW655384:TUW655407 UES655384:UES655407 UOO655384:UOO655407 UYK655384:UYK655407 VIG655384:VIG655407 VSC655384:VSC655407 WBY655384:WBY655407 WLU655384:WLU655407 WVQ655384:WVQ655407 I720920:I720943 JE720920:JE720943 TA720920:TA720943 ACW720920:ACW720943 AMS720920:AMS720943 AWO720920:AWO720943 BGK720920:BGK720943 BQG720920:BQG720943 CAC720920:CAC720943 CJY720920:CJY720943 CTU720920:CTU720943 DDQ720920:DDQ720943 DNM720920:DNM720943 DXI720920:DXI720943 EHE720920:EHE720943 ERA720920:ERA720943 FAW720920:FAW720943 FKS720920:FKS720943 FUO720920:FUO720943 GEK720920:GEK720943 GOG720920:GOG720943 GYC720920:GYC720943 HHY720920:HHY720943 HRU720920:HRU720943 IBQ720920:IBQ720943 ILM720920:ILM720943 IVI720920:IVI720943 JFE720920:JFE720943 JPA720920:JPA720943 JYW720920:JYW720943 KIS720920:KIS720943 KSO720920:KSO720943 LCK720920:LCK720943 LMG720920:LMG720943 LWC720920:LWC720943 MFY720920:MFY720943 MPU720920:MPU720943 MZQ720920:MZQ720943 NJM720920:NJM720943 NTI720920:NTI720943 ODE720920:ODE720943 ONA720920:ONA720943 OWW720920:OWW720943 PGS720920:PGS720943 PQO720920:PQO720943 QAK720920:QAK720943 QKG720920:QKG720943 QUC720920:QUC720943 RDY720920:RDY720943 RNU720920:RNU720943 RXQ720920:RXQ720943 SHM720920:SHM720943 SRI720920:SRI720943 TBE720920:TBE720943 TLA720920:TLA720943 TUW720920:TUW720943 UES720920:UES720943 UOO720920:UOO720943 UYK720920:UYK720943 VIG720920:VIG720943 VSC720920:VSC720943 WBY720920:WBY720943 WLU720920:WLU720943 WVQ720920:WVQ720943 I786456:I786479 JE786456:JE786479 TA786456:TA786479 ACW786456:ACW786479 AMS786456:AMS786479 AWO786456:AWO786479 BGK786456:BGK786479 BQG786456:BQG786479 CAC786456:CAC786479 CJY786456:CJY786479 CTU786456:CTU786479 DDQ786456:DDQ786479 DNM786456:DNM786479 DXI786456:DXI786479 EHE786456:EHE786479 ERA786456:ERA786479 FAW786456:FAW786479 FKS786456:FKS786479 FUO786456:FUO786479 GEK786456:GEK786479 GOG786456:GOG786479 GYC786456:GYC786479 HHY786456:HHY786479 HRU786456:HRU786479 IBQ786456:IBQ786479 ILM786456:ILM786479 IVI786456:IVI786479 JFE786456:JFE786479 JPA786456:JPA786479 JYW786456:JYW786479 KIS786456:KIS786479 KSO786456:KSO786479 LCK786456:LCK786479 LMG786456:LMG786479 LWC786456:LWC786479 MFY786456:MFY786479 MPU786456:MPU786479 MZQ786456:MZQ786479 NJM786456:NJM786479 NTI786456:NTI786479 ODE786456:ODE786479 ONA786456:ONA786479 OWW786456:OWW786479 PGS786456:PGS786479 PQO786456:PQO786479 QAK786456:QAK786479 QKG786456:QKG786479 QUC786456:QUC786479 RDY786456:RDY786479 RNU786456:RNU786479 RXQ786456:RXQ786479 SHM786456:SHM786479 SRI786456:SRI786479 TBE786456:TBE786479 TLA786456:TLA786479 TUW786456:TUW786479 UES786456:UES786479 UOO786456:UOO786479 UYK786456:UYK786479 VIG786456:VIG786479 VSC786456:VSC786479 WBY786456:WBY786479 WLU786456:WLU786479 WVQ786456:WVQ786479 I851992:I852015 JE851992:JE852015 TA851992:TA852015 ACW851992:ACW852015 AMS851992:AMS852015 AWO851992:AWO852015 BGK851992:BGK852015 BQG851992:BQG852015 CAC851992:CAC852015 CJY851992:CJY852015 CTU851992:CTU852015 DDQ851992:DDQ852015 DNM851992:DNM852015 DXI851992:DXI852015 EHE851992:EHE852015 ERA851992:ERA852015 FAW851992:FAW852015 FKS851992:FKS852015 FUO851992:FUO852015 GEK851992:GEK852015 GOG851992:GOG852015 GYC851992:GYC852015 HHY851992:HHY852015 HRU851992:HRU852015 IBQ851992:IBQ852015 ILM851992:ILM852015 IVI851992:IVI852015 JFE851992:JFE852015 JPA851992:JPA852015 JYW851992:JYW852015 KIS851992:KIS852015 KSO851992:KSO852015 LCK851992:LCK852015 LMG851992:LMG852015 LWC851992:LWC852015 MFY851992:MFY852015 MPU851992:MPU852015 MZQ851992:MZQ852015 NJM851992:NJM852015 NTI851992:NTI852015 ODE851992:ODE852015 ONA851992:ONA852015 OWW851992:OWW852015 PGS851992:PGS852015 PQO851992:PQO852015 QAK851992:QAK852015 QKG851992:QKG852015 QUC851992:QUC852015 RDY851992:RDY852015 RNU851992:RNU852015 RXQ851992:RXQ852015 SHM851992:SHM852015 SRI851992:SRI852015 TBE851992:TBE852015 TLA851992:TLA852015 TUW851992:TUW852015 UES851992:UES852015 UOO851992:UOO852015 UYK851992:UYK852015 VIG851992:VIG852015 VSC851992:VSC852015 WBY851992:WBY852015 WLU851992:WLU852015 WVQ851992:WVQ852015 I917528:I917551 JE917528:JE917551 TA917528:TA917551 ACW917528:ACW917551 AMS917528:AMS917551 AWO917528:AWO917551 BGK917528:BGK917551 BQG917528:BQG917551 CAC917528:CAC917551 CJY917528:CJY917551 CTU917528:CTU917551 DDQ917528:DDQ917551 DNM917528:DNM917551 DXI917528:DXI917551 EHE917528:EHE917551 ERA917528:ERA917551 FAW917528:FAW917551 FKS917528:FKS917551 FUO917528:FUO917551 GEK917528:GEK917551 GOG917528:GOG917551 GYC917528:GYC917551 HHY917528:HHY917551 HRU917528:HRU917551 IBQ917528:IBQ917551 ILM917528:ILM917551 IVI917528:IVI917551 JFE917528:JFE917551 JPA917528:JPA917551 JYW917528:JYW917551 KIS917528:KIS917551 KSO917528:KSO917551 LCK917528:LCK917551 LMG917528:LMG917551 LWC917528:LWC917551 MFY917528:MFY917551 MPU917528:MPU917551 MZQ917528:MZQ917551 NJM917528:NJM917551 NTI917528:NTI917551 ODE917528:ODE917551 ONA917528:ONA917551 OWW917528:OWW917551 PGS917528:PGS917551 PQO917528:PQO917551 QAK917528:QAK917551 QKG917528:QKG917551 QUC917528:QUC917551 RDY917528:RDY917551 RNU917528:RNU917551 RXQ917528:RXQ917551 SHM917528:SHM917551 SRI917528:SRI917551 TBE917528:TBE917551 TLA917528:TLA917551 TUW917528:TUW917551 UES917528:UES917551 UOO917528:UOO917551 UYK917528:UYK917551 VIG917528:VIG917551 VSC917528:VSC917551 WBY917528:WBY917551 WLU917528:WLU917551 WVQ917528:WVQ917551 I983064:I983087 JE983064:JE983087 TA983064:TA983087 ACW983064:ACW983087 AMS983064:AMS983087 AWO983064:AWO983087 BGK983064:BGK983087 BQG983064:BQG983087 CAC983064:CAC983087 CJY983064:CJY983087 CTU983064:CTU983087 DDQ983064:DDQ983087 DNM983064:DNM983087 DXI983064:DXI983087 EHE983064:EHE983087 ERA983064:ERA983087 FAW983064:FAW983087 FKS983064:FKS983087 FUO983064:FUO983087 GEK983064:GEK983087 GOG983064:GOG983087 GYC983064:GYC983087 HHY983064:HHY983087 HRU983064:HRU983087 IBQ983064:IBQ983087 ILM983064:ILM983087 IVI983064:IVI983087 JFE983064:JFE983087 JPA983064:JPA983087 JYW983064:JYW983087 KIS983064:KIS983087 KSO983064:KSO983087 LCK983064:LCK983087 LMG983064:LMG983087 LWC983064:LWC983087 MFY983064:MFY983087 MPU983064:MPU983087 MZQ983064:MZQ983087 NJM983064:NJM983087 NTI983064:NTI983087 ODE983064:ODE983087 ONA983064:ONA983087 OWW983064:OWW983087 PGS983064:PGS983087 PQO983064:PQO983087 QAK983064:QAK983087 QKG983064:QKG983087 QUC983064:QUC983087 RDY983064:RDY983087 RNU983064:RNU983087 RXQ983064:RXQ983087 SHM983064:SHM983087 SRI983064:SRI983087 TBE983064:TBE983087 TLA983064:TLA983087 TUW983064:TUW983087 UES983064:UES983087 UOO983064:UOO983087 UYK983064:UYK983087 VIG983064:VIG983087 VSC983064:VSC983087 WBY983064:WBY983087 WLU983064:WLU983087 WVQ983064:WVQ983087" xr:uid="{EA635B0D-CABD-4CBD-B805-0D9E9032643C}">
      <formula1>gblUnits_ItemUnits</formula1>
    </dataValidation>
  </dataValidations>
  <pageMargins left="0.78740157499999996" right="0.78740157499999996" top="0.984251969" bottom="0.984251969" header="0.4921259845" footer="0.4921259845"/>
  <pageSetup paperSize="9" scale="59" orientation="landscape" r:id="rId1"/>
  <headerFooter alignWithMargins="0">
    <oddFooter>&amp;CVersion 14 / Jan. 2022&amp;RSeite &amp;P von &amp;N&amp;LZA/Standardkosten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05" r:id="rId4" name="RadioButton_TaxDeductEnable">
              <controlPr defaultSize="0" autoFill="0" autoLine="0" autoPict="0">
                <anchor moveWithCells="1">
                  <from>
                    <xdr:col>6</xdr:col>
                    <xdr:colOff>190500</xdr:colOff>
                    <xdr:row>10</xdr:row>
                    <xdr:rowOff>76200</xdr:rowOff>
                  </from>
                  <to>
                    <xdr:col>6</xdr:col>
                    <xdr:colOff>561975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5" name="RadioButton_TaxDeductDisable">
              <controlPr defaultSize="0" autoFill="0" autoLine="0" autoPict="0">
                <anchor moveWithCells="1">
                  <from>
                    <xdr:col>6</xdr:col>
                    <xdr:colOff>676275</xdr:colOff>
                    <xdr:row>10</xdr:row>
                    <xdr:rowOff>76200</xdr:rowOff>
                  </from>
                  <to>
                    <xdr:col>6</xdr:col>
                    <xdr:colOff>1219200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95580-A452-42CC-AE3E-02112282BD41}">
  <sheetPr codeName="TNotizen1">
    <pageSetUpPr autoPageBreaks="0"/>
  </sheetPr>
  <dimension ref="A1:L16"/>
  <sheetViews>
    <sheetView showGridLines="0" workbookViewId="0">
      <selection activeCell="C31" sqref="C31"/>
    </sheetView>
  </sheetViews>
  <sheetFormatPr baseColWidth="10" defaultRowHeight="12.75" x14ac:dyDescent="0.2"/>
  <cols>
    <col min="1" max="16384" width="11.42578125" style="264"/>
  </cols>
  <sheetData>
    <row r="1" spans="1:12" ht="21.75" customHeight="1" x14ac:dyDescent="0.35">
      <c r="A1" s="557" t="s">
        <v>322</v>
      </c>
      <c r="B1" s="557"/>
      <c r="C1" s="557"/>
      <c r="D1" s="557"/>
      <c r="E1" s="557"/>
      <c r="F1" s="557"/>
      <c r="G1" s="557"/>
      <c r="H1" s="557"/>
      <c r="I1" s="557"/>
      <c r="J1" s="557"/>
      <c r="K1" s="557"/>
      <c r="L1" s="557"/>
    </row>
    <row r="2" spans="1:12" ht="14.25" customHeight="1" x14ac:dyDescent="0.25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49" t="s">
        <v>87</v>
      </c>
    </row>
    <row r="3" spans="1:12" ht="16.5" customHeight="1" x14ac:dyDescent="0.2">
      <c r="A3" s="508" t="s">
        <v>184</v>
      </c>
      <c r="B3" s="552"/>
      <c r="C3" s="552"/>
      <c r="D3" s="527" t="str">
        <f>TRIM('Auswahl Belegaufstellungen'!Stm_ApplicantID)</f>
        <v/>
      </c>
      <c r="E3" s="528"/>
      <c r="F3" s="528"/>
      <c r="G3" s="529"/>
      <c r="H3" s="179"/>
      <c r="I3" s="179"/>
      <c r="J3" s="179"/>
      <c r="K3" s="179"/>
      <c r="L3" s="179"/>
    </row>
    <row r="4" spans="1:12" ht="6.75" customHeight="1" x14ac:dyDescent="0.25">
      <c r="A4" s="181"/>
      <c r="B4" s="181"/>
      <c r="C4" s="182"/>
      <c r="D4" s="182"/>
      <c r="E4" s="179"/>
      <c r="F4" s="179"/>
      <c r="G4" s="179"/>
      <c r="H4" s="179"/>
      <c r="I4" s="179"/>
      <c r="J4" s="179"/>
      <c r="K4" s="179"/>
      <c r="L4" s="179"/>
    </row>
    <row r="5" spans="1:12" ht="16.5" customHeight="1" x14ac:dyDescent="0.2">
      <c r="A5" s="508" t="s">
        <v>185</v>
      </c>
      <c r="B5" s="552"/>
      <c r="C5" s="552"/>
      <c r="D5" s="527" t="str">
        <f>TRIM('Auswahl Belegaufstellungen'!Stm_ApplicantName)</f>
        <v/>
      </c>
      <c r="E5" s="528"/>
      <c r="F5" s="528"/>
      <c r="G5" s="529"/>
      <c r="H5" s="179"/>
      <c r="I5" s="179"/>
      <c r="J5" s="179"/>
      <c r="K5" s="179"/>
      <c r="L5" s="179"/>
    </row>
    <row r="6" spans="1:12" ht="6.75" customHeight="1" x14ac:dyDescent="0.25">
      <c r="A6" s="181"/>
      <c r="B6" s="181"/>
      <c r="C6" s="182"/>
      <c r="D6" s="182"/>
      <c r="E6" s="179"/>
      <c r="F6" s="261"/>
      <c r="G6" s="179"/>
      <c r="H6" s="179"/>
      <c r="I6" s="179"/>
      <c r="J6" s="179"/>
      <c r="K6" s="179"/>
      <c r="L6" s="179"/>
    </row>
    <row r="7" spans="1:12" ht="16.5" customHeight="1" x14ac:dyDescent="0.2">
      <c r="A7" s="508" t="s">
        <v>186</v>
      </c>
      <c r="B7" s="552"/>
      <c r="C7" s="552"/>
      <c r="D7" s="527" t="str">
        <f>TRIM('Auswahl Belegaufstellungen'!Stm_ApplicationID)</f>
        <v>/ EndZ</v>
      </c>
      <c r="E7" s="528"/>
      <c r="F7" s="528"/>
      <c r="G7" s="529"/>
      <c r="H7" s="179"/>
      <c r="I7" s="179"/>
      <c r="J7" s="179"/>
      <c r="K7" s="179"/>
      <c r="L7" s="179"/>
    </row>
    <row r="8" spans="1:12" ht="6.75" customHeight="1" x14ac:dyDescent="0.2">
      <c r="A8" s="183"/>
      <c r="B8" s="183"/>
      <c r="C8" s="183"/>
      <c r="D8" s="183"/>
      <c r="E8" s="179"/>
      <c r="F8" s="179"/>
      <c r="G8" s="179"/>
      <c r="H8" s="179"/>
      <c r="I8" s="179"/>
      <c r="J8" s="179"/>
      <c r="K8" s="179"/>
      <c r="L8" s="179"/>
    </row>
    <row r="9" spans="1:12" ht="16.5" customHeight="1" x14ac:dyDescent="0.2">
      <c r="A9" s="508" t="s">
        <v>219</v>
      </c>
      <c r="B9" s="552"/>
      <c r="C9" s="552"/>
      <c r="D9" s="553"/>
      <c r="E9" s="560"/>
      <c r="F9" s="560"/>
      <c r="G9" s="554"/>
      <c r="H9" s="179"/>
      <c r="I9" s="179"/>
      <c r="J9" s="179"/>
      <c r="K9" s="179"/>
      <c r="L9" s="179"/>
    </row>
    <row r="10" spans="1:12" ht="6.75" customHeight="1" x14ac:dyDescent="0.2">
      <c r="A10" s="183"/>
      <c r="B10" s="183"/>
      <c r="C10" s="183"/>
      <c r="D10" s="183"/>
      <c r="E10" s="179"/>
      <c r="F10" s="179"/>
      <c r="G10" s="179"/>
      <c r="H10" s="179"/>
      <c r="I10" s="179"/>
      <c r="J10" s="179"/>
      <c r="K10" s="179"/>
      <c r="L10" s="179"/>
    </row>
    <row r="11" spans="1:12" ht="16.5" customHeight="1" x14ac:dyDescent="0.2">
      <c r="A11" s="508" t="s">
        <v>187</v>
      </c>
      <c r="B11" s="552"/>
      <c r="C11" s="552"/>
      <c r="D11" s="527" t="str">
        <f>TRIM('Auswahl Belegaufstellungen'!Stm_TaxDeduct)</f>
        <v>Ja</v>
      </c>
      <c r="E11" s="528"/>
      <c r="F11" s="528"/>
      <c r="G11" s="529"/>
      <c r="H11" s="179"/>
      <c r="I11" s="179"/>
      <c r="J11" s="179"/>
      <c r="K11" s="179"/>
      <c r="L11" s="179"/>
    </row>
    <row r="12" spans="1:12" ht="6.75" customHeight="1" x14ac:dyDescent="0.2">
      <c r="A12" s="183"/>
      <c r="B12" s="183"/>
      <c r="C12" s="183"/>
      <c r="D12" s="186"/>
      <c r="E12" s="186"/>
      <c r="F12" s="179"/>
      <c r="G12" s="179"/>
      <c r="H12" s="179"/>
      <c r="I12" s="179"/>
      <c r="J12" s="179"/>
      <c r="K12" s="179"/>
      <c r="L12" s="179"/>
    </row>
    <row r="13" spans="1:12" ht="14.25" customHeight="1" x14ac:dyDescent="0.2">
      <c r="A13" s="537" t="s">
        <v>188</v>
      </c>
      <c r="B13" s="538"/>
      <c r="C13" s="539"/>
      <c r="D13" s="561" t="s">
        <v>189</v>
      </c>
      <c r="E13" s="562"/>
      <c r="F13" s="561" t="s">
        <v>190</v>
      </c>
      <c r="G13" s="562"/>
      <c r="H13" s="179"/>
      <c r="I13" s="179"/>
      <c r="J13" s="179"/>
      <c r="K13" s="179"/>
      <c r="L13" s="179"/>
    </row>
    <row r="14" spans="1:12" ht="14.25" customHeight="1" x14ac:dyDescent="0.2">
      <c r="A14" s="540" t="s">
        <v>191</v>
      </c>
      <c r="B14" s="541"/>
      <c r="C14" s="542"/>
      <c r="D14" s="558" t="str">
        <f>IF(TRIM('Auswahl Belegaufstellungen'!Stm_SupportPeriodStart)="","",'Auswahl Belegaufstellungen'!Stm_SupportPeriodStart)</f>
        <v/>
      </c>
      <c r="E14" s="559"/>
      <c r="F14" s="558" t="str">
        <f>IF(TRIM('Auswahl Belegaufstellungen'!Stm_SupportPeriodEnd)="","",'Auswahl Belegaufstellungen'!Stm_SupportPeriodEnd)</f>
        <v/>
      </c>
      <c r="G14" s="559"/>
      <c r="H14" s="179"/>
      <c r="I14" s="179"/>
      <c r="J14" s="179"/>
      <c r="K14" s="179"/>
      <c r="L14" s="179"/>
    </row>
    <row r="15" spans="1:12" ht="14.25" customHeight="1" x14ac:dyDescent="0.2">
      <c r="A15" s="265"/>
      <c r="B15" s="265"/>
      <c r="C15" s="265"/>
      <c r="D15" s="265"/>
      <c r="E15" s="265"/>
      <c r="F15" s="266"/>
      <c r="G15" s="266"/>
      <c r="H15" s="266"/>
      <c r="I15" s="266"/>
      <c r="J15" s="266"/>
      <c r="K15" s="266"/>
      <c r="L15" s="266"/>
    </row>
    <row r="16" spans="1:12" ht="12.75" customHeight="1" x14ac:dyDescent="0.2">
      <c r="A16" s="264" t="s">
        <v>323</v>
      </c>
    </row>
  </sheetData>
  <sheetProtection algorithmName="SHA-512" hashValue="xTX8vG2SrrrTzIqqQkARb6KjPuMDlah3CADZ0VAtDcqr1ZXwirqHOLx+bGSzhAYB+qiQMXlc3pPClys/+v2EkQ==" saltValue="WVgRtFZuI0MMTt3rShA+Zw==" spinCount="100000" sheet="1" objects="1" scenarios="1"/>
  <mergeCells count="17">
    <mergeCell ref="A7:C7"/>
    <mergeCell ref="D7:G7"/>
    <mergeCell ref="A1:L1"/>
    <mergeCell ref="A3:C3"/>
    <mergeCell ref="D3:G3"/>
    <mergeCell ref="A5:C5"/>
    <mergeCell ref="D5:G5"/>
    <mergeCell ref="A14:C14"/>
    <mergeCell ref="D14:E14"/>
    <mergeCell ref="F14:G14"/>
    <mergeCell ref="A9:C9"/>
    <mergeCell ref="D9:G9"/>
    <mergeCell ref="A11:C11"/>
    <mergeCell ref="D11:G11"/>
    <mergeCell ref="A13:C13"/>
    <mergeCell ref="D13:E13"/>
    <mergeCell ref="F13:G13"/>
  </mergeCells>
  <conditionalFormatting sqref="D14:E14">
    <cfRule type="cellIs" dxfId="3" priority="1" stopIfTrue="1" operator="greaterThan">
      <formula>$F$14</formula>
    </cfRule>
  </conditionalFormatting>
  <conditionalFormatting sqref="F14:G14">
    <cfRule type="cellIs" dxfId="2" priority="2" stopIfTrue="1" operator="lessThan">
      <formula>$D$14</formula>
    </cfRule>
  </conditionalFormatting>
  <conditionalFormatting sqref="A15:D15">
    <cfRule type="cellIs" dxfId="1" priority="3" stopIfTrue="1" operator="greaterThan">
      <formula>$G$14</formula>
    </cfRule>
  </conditionalFormatting>
  <conditionalFormatting sqref="E15">
    <cfRule type="cellIs" dxfId="0" priority="4" stopIfTrue="1" operator="lessThan">
      <formula>$F$14</formula>
    </cfRule>
  </conditionalFormatting>
  <dataValidations count="1">
    <dataValidation type="date" allowBlank="1" showInputMessage="1" showErrorMessage="1" errorTitle="Fehler" error="Das Datum muss zwischen 1.1.2014 und 30.06.2025 liegen" sqref="D14:G14 IZ14:JC14 SV14:SY14 ACR14:ACU14 AMN14:AMQ14 AWJ14:AWM14 BGF14:BGI14 BQB14:BQE14 BZX14:CAA14 CJT14:CJW14 CTP14:CTS14 DDL14:DDO14 DNH14:DNK14 DXD14:DXG14 EGZ14:EHC14 EQV14:EQY14 FAR14:FAU14 FKN14:FKQ14 FUJ14:FUM14 GEF14:GEI14 GOB14:GOE14 GXX14:GYA14 HHT14:HHW14 HRP14:HRS14 IBL14:IBO14 ILH14:ILK14 IVD14:IVG14 JEZ14:JFC14 JOV14:JOY14 JYR14:JYU14 KIN14:KIQ14 KSJ14:KSM14 LCF14:LCI14 LMB14:LME14 LVX14:LWA14 MFT14:MFW14 MPP14:MPS14 MZL14:MZO14 NJH14:NJK14 NTD14:NTG14 OCZ14:ODC14 OMV14:OMY14 OWR14:OWU14 PGN14:PGQ14 PQJ14:PQM14 QAF14:QAI14 QKB14:QKE14 QTX14:QUA14 RDT14:RDW14 RNP14:RNS14 RXL14:RXO14 SHH14:SHK14 SRD14:SRG14 TAZ14:TBC14 TKV14:TKY14 TUR14:TUU14 UEN14:UEQ14 UOJ14:UOM14 UYF14:UYI14 VIB14:VIE14 VRX14:VSA14 WBT14:WBW14 WLP14:WLS14 WVL14:WVO14 D65550:G65550 IZ65550:JC65550 SV65550:SY65550 ACR65550:ACU65550 AMN65550:AMQ65550 AWJ65550:AWM65550 BGF65550:BGI65550 BQB65550:BQE65550 BZX65550:CAA65550 CJT65550:CJW65550 CTP65550:CTS65550 DDL65550:DDO65550 DNH65550:DNK65550 DXD65550:DXG65550 EGZ65550:EHC65550 EQV65550:EQY65550 FAR65550:FAU65550 FKN65550:FKQ65550 FUJ65550:FUM65550 GEF65550:GEI65550 GOB65550:GOE65550 GXX65550:GYA65550 HHT65550:HHW65550 HRP65550:HRS65550 IBL65550:IBO65550 ILH65550:ILK65550 IVD65550:IVG65550 JEZ65550:JFC65550 JOV65550:JOY65550 JYR65550:JYU65550 KIN65550:KIQ65550 KSJ65550:KSM65550 LCF65550:LCI65550 LMB65550:LME65550 LVX65550:LWA65550 MFT65550:MFW65550 MPP65550:MPS65550 MZL65550:MZO65550 NJH65550:NJK65550 NTD65550:NTG65550 OCZ65550:ODC65550 OMV65550:OMY65550 OWR65550:OWU65550 PGN65550:PGQ65550 PQJ65550:PQM65550 QAF65550:QAI65550 QKB65550:QKE65550 QTX65550:QUA65550 RDT65550:RDW65550 RNP65550:RNS65550 RXL65550:RXO65550 SHH65550:SHK65550 SRD65550:SRG65550 TAZ65550:TBC65550 TKV65550:TKY65550 TUR65550:TUU65550 UEN65550:UEQ65550 UOJ65550:UOM65550 UYF65550:UYI65550 VIB65550:VIE65550 VRX65550:VSA65550 WBT65550:WBW65550 WLP65550:WLS65550 WVL65550:WVO65550 D131086:G131086 IZ131086:JC131086 SV131086:SY131086 ACR131086:ACU131086 AMN131086:AMQ131086 AWJ131086:AWM131086 BGF131086:BGI131086 BQB131086:BQE131086 BZX131086:CAA131086 CJT131086:CJW131086 CTP131086:CTS131086 DDL131086:DDO131086 DNH131086:DNK131086 DXD131086:DXG131086 EGZ131086:EHC131086 EQV131086:EQY131086 FAR131086:FAU131086 FKN131086:FKQ131086 FUJ131086:FUM131086 GEF131086:GEI131086 GOB131086:GOE131086 GXX131086:GYA131086 HHT131086:HHW131086 HRP131086:HRS131086 IBL131086:IBO131086 ILH131086:ILK131086 IVD131086:IVG131086 JEZ131086:JFC131086 JOV131086:JOY131086 JYR131086:JYU131086 KIN131086:KIQ131086 KSJ131086:KSM131086 LCF131086:LCI131086 LMB131086:LME131086 LVX131086:LWA131086 MFT131086:MFW131086 MPP131086:MPS131086 MZL131086:MZO131086 NJH131086:NJK131086 NTD131086:NTG131086 OCZ131086:ODC131086 OMV131086:OMY131086 OWR131086:OWU131086 PGN131086:PGQ131086 PQJ131086:PQM131086 QAF131086:QAI131086 QKB131086:QKE131086 QTX131086:QUA131086 RDT131086:RDW131086 RNP131086:RNS131086 RXL131086:RXO131086 SHH131086:SHK131086 SRD131086:SRG131086 TAZ131086:TBC131086 TKV131086:TKY131086 TUR131086:TUU131086 UEN131086:UEQ131086 UOJ131086:UOM131086 UYF131086:UYI131086 VIB131086:VIE131086 VRX131086:VSA131086 WBT131086:WBW131086 WLP131086:WLS131086 WVL131086:WVO131086 D196622:G196622 IZ196622:JC196622 SV196622:SY196622 ACR196622:ACU196622 AMN196622:AMQ196622 AWJ196622:AWM196622 BGF196622:BGI196622 BQB196622:BQE196622 BZX196622:CAA196622 CJT196622:CJW196622 CTP196622:CTS196622 DDL196622:DDO196622 DNH196622:DNK196622 DXD196622:DXG196622 EGZ196622:EHC196622 EQV196622:EQY196622 FAR196622:FAU196622 FKN196622:FKQ196622 FUJ196622:FUM196622 GEF196622:GEI196622 GOB196622:GOE196622 GXX196622:GYA196622 HHT196622:HHW196622 HRP196622:HRS196622 IBL196622:IBO196622 ILH196622:ILK196622 IVD196622:IVG196622 JEZ196622:JFC196622 JOV196622:JOY196622 JYR196622:JYU196622 KIN196622:KIQ196622 KSJ196622:KSM196622 LCF196622:LCI196622 LMB196622:LME196622 LVX196622:LWA196622 MFT196622:MFW196622 MPP196622:MPS196622 MZL196622:MZO196622 NJH196622:NJK196622 NTD196622:NTG196622 OCZ196622:ODC196622 OMV196622:OMY196622 OWR196622:OWU196622 PGN196622:PGQ196622 PQJ196622:PQM196622 QAF196622:QAI196622 QKB196622:QKE196622 QTX196622:QUA196622 RDT196622:RDW196622 RNP196622:RNS196622 RXL196622:RXO196622 SHH196622:SHK196622 SRD196622:SRG196622 TAZ196622:TBC196622 TKV196622:TKY196622 TUR196622:TUU196622 UEN196622:UEQ196622 UOJ196622:UOM196622 UYF196622:UYI196622 VIB196622:VIE196622 VRX196622:VSA196622 WBT196622:WBW196622 WLP196622:WLS196622 WVL196622:WVO196622 D262158:G262158 IZ262158:JC262158 SV262158:SY262158 ACR262158:ACU262158 AMN262158:AMQ262158 AWJ262158:AWM262158 BGF262158:BGI262158 BQB262158:BQE262158 BZX262158:CAA262158 CJT262158:CJW262158 CTP262158:CTS262158 DDL262158:DDO262158 DNH262158:DNK262158 DXD262158:DXG262158 EGZ262158:EHC262158 EQV262158:EQY262158 FAR262158:FAU262158 FKN262158:FKQ262158 FUJ262158:FUM262158 GEF262158:GEI262158 GOB262158:GOE262158 GXX262158:GYA262158 HHT262158:HHW262158 HRP262158:HRS262158 IBL262158:IBO262158 ILH262158:ILK262158 IVD262158:IVG262158 JEZ262158:JFC262158 JOV262158:JOY262158 JYR262158:JYU262158 KIN262158:KIQ262158 KSJ262158:KSM262158 LCF262158:LCI262158 LMB262158:LME262158 LVX262158:LWA262158 MFT262158:MFW262158 MPP262158:MPS262158 MZL262158:MZO262158 NJH262158:NJK262158 NTD262158:NTG262158 OCZ262158:ODC262158 OMV262158:OMY262158 OWR262158:OWU262158 PGN262158:PGQ262158 PQJ262158:PQM262158 QAF262158:QAI262158 QKB262158:QKE262158 QTX262158:QUA262158 RDT262158:RDW262158 RNP262158:RNS262158 RXL262158:RXO262158 SHH262158:SHK262158 SRD262158:SRG262158 TAZ262158:TBC262158 TKV262158:TKY262158 TUR262158:TUU262158 UEN262158:UEQ262158 UOJ262158:UOM262158 UYF262158:UYI262158 VIB262158:VIE262158 VRX262158:VSA262158 WBT262158:WBW262158 WLP262158:WLS262158 WVL262158:WVO262158 D327694:G327694 IZ327694:JC327694 SV327694:SY327694 ACR327694:ACU327694 AMN327694:AMQ327694 AWJ327694:AWM327694 BGF327694:BGI327694 BQB327694:BQE327694 BZX327694:CAA327694 CJT327694:CJW327694 CTP327694:CTS327694 DDL327694:DDO327694 DNH327694:DNK327694 DXD327694:DXG327694 EGZ327694:EHC327694 EQV327694:EQY327694 FAR327694:FAU327694 FKN327694:FKQ327694 FUJ327694:FUM327694 GEF327694:GEI327694 GOB327694:GOE327694 GXX327694:GYA327694 HHT327694:HHW327694 HRP327694:HRS327694 IBL327694:IBO327694 ILH327694:ILK327694 IVD327694:IVG327694 JEZ327694:JFC327694 JOV327694:JOY327694 JYR327694:JYU327694 KIN327694:KIQ327694 KSJ327694:KSM327694 LCF327694:LCI327694 LMB327694:LME327694 LVX327694:LWA327694 MFT327694:MFW327694 MPP327694:MPS327694 MZL327694:MZO327694 NJH327694:NJK327694 NTD327694:NTG327694 OCZ327694:ODC327694 OMV327694:OMY327694 OWR327694:OWU327694 PGN327694:PGQ327694 PQJ327694:PQM327694 QAF327694:QAI327694 QKB327694:QKE327694 QTX327694:QUA327694 RDT327694:RDW327694 RNP327694:RNS327694 RXL327694:RXO327694 SHH327694:SHK327694 SRD327694:SRG327694 TAZ327694:TBC327694 TKV327694:TKY327694 TUR327694:TUU327694 UEN327694:UEQ327694 UOJ327694:UOM327694 UYF327694:UYI327694 VIB327694:VIE327694 VRX327694:VSA327694 WBT327694:WBW327694 WLP327694:WLS327694 WVL327694:WVO327694 D393230:G393230 IZ393230:JC393230 SV393230:SY393230 ACR393230:ACU393230 AMN393230:AMQ393230 AWJ393230:AWM393230 BGF393230:BGI393230 BQB393230:BQE393230 BZX393230:CAA393230 CJT393230:CJW393230 CTP393230:CTS393230 DDL393230:DDO393230 DNH393230:DNK393230 DXD393230:DXG393230 EGZ393230:EHC393230 EQV393230:EQY393230 FAR393230:FAU393230 FKN393230:FKQ393230 FUJ393230:FUM393230 GEF393230:GEI393230 GOB393230:GOE393230 GXX393230:GYA393230 HHT393230:HHW393230 HRP393230:HRS393230 IBL393230:IBO393230 ILH393230:ILK393230 IVD393230:IVG393230 JEZ393230:JFC393230 JOV393230:JOY393230 JYR393230:JYU393230 KIN393230:KIQ393230 KSJ393230:KSM393230 LCF393230:LCI393230 LMB393230:LME393230 LVX393230:LWA393230 MFT393230:MFW393230 MPP393230:MPS393230 MZL393230:MZO393230 NJH393230:NJK393230 NTD393230:NTG393230 OCZ393230:ODC393230 OMV393230:OMY393230 OWR393230:OWU393230 PGN393230:PGQ393230 PQJ393230:PQM393230 QAF393230:QAI393230 QKB393230:QKE393230 QTX393230:QUA393230 RDT393230:RDW393230 RNP393230:RNS393230 RXL393230:RXO393230 SHH393230:SHK393230 SRD393230:SRG393230 TAZ393230:TBC393230 TKV393230:TKY393230 TUR393230:TUU393230 UEN393230:UEQ393230 UOJ393230:UOM393230 UYF393230:UYI393230 VIB393230:VIE393230 VRX393230:VSA393230 WBT393230:WBW393230 WLP393230:WLS393230 WVL393230:WVO393230 D458766:G458766 IZ458766:JC458766 SV458766:SY458766 ACR458766:ACU458766 AMN458766:AMQ458766 AWJ458766:AWM458766 BGF458766:BGI458766 BQB458766:BQE458766 BZX458766:CAA458766 CJT458766:CJW458766 CTP458766:CTS458766 DDL458766:DDO458766 DNH458766:DNK458766 DXD458766:DXG458766 EGZ458766:EHC458766 EQV458766:EQY458766 FAR458766:FAU458766 FKN458766:FKQ458766 FUJ458766:FUM458766 GEF458766:GEI458766 GOB458766:GOE458766 GXX458766:GYA458766 HHT458766:HHW458766 HRP458766:HRS458766 IBL458766:IBO458766 ILH458766:ILK458766 IVD458766:IVG458766 JEZ458766:JFC458766 JOV458766:JOY458766 JYR458766:JYU458766 KIN458766:KIQ458766 KSJ458766:KSM458766 LCF458766:LCI458766 LMB458766:LME458766 LVX458766:LWA458766 MFT458766:MFW458766 MPP458766:MPS458766 MZL458766:MZO458766 NJH458766:NJK458766 NTD458766:NTG458766 OCZ458766:ODC458766 OMV458766:OMY458766 OWR458766:OWU458766 PGN458766:PGQ458766 PQJ458766:PQM458766 QAF458766:QAI458766 QKB458766:QKE458766 QTX458766:QUA458766 RDT458766:RDW458766 RNP458766:RNS458766 RXL458766:RXO458766 SHH458766:SHK458766 SRD458766:SRG458766 TAZ458766:TBC458766 TKV458766:TKY458766 TUR458766:TUU458766 UEN458766:UEQ458766 UOJ458766:UOM458766 UYF458766:UYI458766 VIB458766:VIE458766 VRX458766:VSA458766 WBT458766:WBW458766 WLP458766:WLS458766 WVL458766:WVO458766 D524302:G524302 IZ524302:JC524302 SV524302:SY524302 ACR524302:ACU524302 AMN524302:AMQ524302 AWJ524302:AWM524302 BGF524302:BGI524302 BQB524302:BQE524302 BZX524302:CAA524302 CJT524302:CJW524302 CTP524302:CTS524302 DDL524302:DDO524302 DNH524302:DNK524302 DXD524302:DXG524302 EGZ524302:EHC524302 EQV524302:EQY524302 FAR524302:FAU524302 FKN524302:FKQ524302 FUJ524302:FUM524302 GEF524302:GEI524302 GOB524302:GOE524302 GXX524302:GYA524302 HHT524302:HHW524302 HRP524302:HRS524302 IBL524302:IBO524302 ILH524302:ILK524302 IVD524302:IVG524302 JEZ524302:JFC524302 JOV524302:JOY524302 JYR524302:JYU524302 KIN524302:KIQ524302 KSJ524302:KSM524302 LCF524302:LCI524302 LMB524302:LME524302 LVX524302:LWA524302 MFT524302:MFW524302 MPP524302:MPS524302 MZL524302:MZO524302 NJH524302:NJK524302 NTD524302:NTG524302 OCZ524302:ODC524302 OMV524302:OMY524302 OWR524302:OWU524302 PGN524302:PGQ524302 PQJ524302:PQM524302 QAF524302:QAI524302 QKB524302:QKE524302 QTX524302:QUA524302 RDT524302:RDW524302 RNP524302:RNS524302 RXL524302:RXO524302 SHH524302:SHK524302 SRD524302:SRG524302 TAZ524302:TBC524302 TKV524302:TKY524302 TUR524302:TUU524302 UEN524302:UEQ524302 UOJ524302:UOM524302 UYF524302:UYI524302 VIB524302:VIE524302 VRX524302:VSA524302 WBT524302:WBW524302 WLP524302:WLS524302 WVL524302:WVO524302 D589838:G589838 IZ589838:JC589838 SV589838:SY589838 ACR589838:ACU589838 AMN589838:AMQ589838 AWJ589838:AWM589838 BGF589838:BGI589838 BQB589838:BQE589838 BZX589838:CAA589838 CJT589838:CJW589838 CTP589838:CTS589838 DDL589838:DDO589838 DNH589838:DNK589838 DXD589838:DXG589838 EGZ589838:EHC589838 EQV589838:EQY589838 FAR589838:FAU589838 FKN589838:FKQ589838 FUJ589838:FUM589838 GEF589838:GEI589838 GOB589838:GOE589838 GXX589838:GYA589838 HHT589838:HHW589838 HRP589838:HRS589838 IBL589838:IBO589838 ILH589838:ILK589838 IVD589838:IVG589838 JEZ589838:JFC589838 JOV589838:JOY589838 JYR589838:JYU589838 KIN589838:KIQ589838 KSJ589838:KSM589838 LCF589838:LCI589838 LMB589838:LME589838 LVX589838:LWA589838 MFT589838:MFW589838 MPP589838:MPS589838 MZL589838:MZO589838 NJH589838:NJK589838 NTD589838:NTG589838 OCZ589838:ODC589838 OMV589838:OMY589838 OWR589838:OWU589838 PGN589838:PGQ589838 PQJ589838:PQM589838 QAF589838:QAI589838 QKB589838:QKE589838 QTX589838:QUA589838 RDT589838:RDW589838 RNP589838:RNS589838 RXL589838:RXO589838 SHH589838:SHK589838 SRD589838:SRG589838 TAZ589838:TBC589838 TKV589838:TKY589838 TUR589838:TUU589838 UEN589838:UEQ589838 UOJ589838:UOM589838 UYF589838:UYI589838 VIB589838:VIE589838 VRX589838:VSA589838 WBT589838:WBW589838 WLP589838:WLS589838 WVL589838:WVO589838 D655374:G655374 IZ655374:JC655374 SV655374:SY655374 ACR655374:ACU655374 AMN655374:AMQ655374 AWJ655374:AWM655374 BGF655374:BGI655374 BQB655374:BQE655374 BZX655374:CAA655374 CJT655374:CJW655374 CTP655374:CTS655374 DDL655374:DDO655374 DNH655374:DNK655374 DXD655374:DXG655374 EGZ655374:EHC655374 EQV655374:EQY655374 FAR655374:FAU655374 FKN655374:FKQ655374 FUJ655374:FUM655374 GEF655374:GEI655374 GOB655374:GOE655374 GXX655374:GYA655374 HHT655374:HHW655374 HRP655374:HRS655374 IBL655374:IBO655374 ILH655374:ILK655374 IVD655374:IVG655374 JEZ655374:JFC655374 JOV655374:JOY655374 JYR655374:JYU655374 KIN655374:KIQ655374 KSJ655374:KSM655374 LCF655374:LCI655374 LMB655374:LME655374 LVX655374:LWA655374 MFT655374:MFW655374 MPP655374:MPS655374 MZL655374:MZO655374 NJH655374:NJK655374 NTD655374:NTG655374 OCZ655374:ODC655374 OMV655374:OMY655374 OWR655374:OWU655374 PGN655374:PGQ655374 PQJ655374:PQM655374 QAF655374:QAI655374 QKB655374:QKE655374 QTX655374:QUA655374 RDT655374:RDW655374 RNP655374:RNS655374 RXL655374:RXO655374 SHH655374:SHK655374 SRD655374:SRG655374 TAZ655374:TBC655374 TKV655374:TKY655374 TUR655374:TUU655374 UEN655374:UEQ655374 UOJ655374:UOM655374 UYF655374:UYI655374 VIB655374:VIE655374 VRX655374:VSA655374 WBT655374:WBW655374 WLP655374:WLS655374 WVL655374:WVO655374 D720910:G720910 IZ720910:JC720910 SV720910:SY720910 ACR720910:ACU720910 AMN720910:AMQ720910 AWJ720910:AWM720910 BGF720910:BGI720910 BQB720910:BQE720910 BZX720910:CAA720910 CJT720910:CJW720910 CTP720910:CTS720910 DDL720910:DDO720910 DNH720910:DNK720910 DXD720910:DXG720910 EGZ720910:EHC720910 EQV720910:EQY720910 FAR720910:FAU720910 FKN720910:FKQ720910 FUJ720910:FUM720910 GEF720910:GEI720910 GOB720910:GOE720910 GXX720910:GYA720910 HHT720910:HHW720910 HRP720910:HRS720910 IBL720910:IBO720910 ILH720910:ILK720910 IVD720910:IVG720910 JEZ720910:JFC720910 JOV720910:JOY720910 JYR720910:JYU720910 KIN720910:KIQ720910 KSJ720910:KSM720910 LCF720910:LCI720910 LMB720910:LME720910 LVX720910:LWA720910 MFT720910:MFW720910 MPP720910:MPS720910 MZL720910:MZO720910 NJH720910:NJK720910 NTD720910:NTG720910 OCZ720910:ODC720910 OMV720910:OMY720910 OWR720910:OWU720910 PGN720910:PGQ720910 PQJ720910:PQM720910 QAF720910:QAI720910 QKB720910:QKE720910 QTX720910:QUA720910 RDT720910:RDW720910 RNP720910:RNS720910 RXL720910:RXO720910 SHH720910:SHK720910 SRD720910:SRG720910 TAZ720910:TBC720910 TKV720910:TKY720910 TUR720910:TUU720910 UEN720910:UEQ720910 UOJ720910:UOM720910 UYF720910:UYI720910 VIB720910:VIE720910 VRX720910:VSA720910 WBT720910:WBW720910 WLP720910:WLS720910 WVL720910:WVO720910 D786446:G786446 IZ786446:JC786446 SV786446:SY786446 ACR786446:ACU786446 AMN786446:AMQ786446 AWJ786446:AWM786446 BGF786446:BGI786446 BQB786446:BQE786446 BZX786446:CAA786446 CJT786446:CJW786446 CTP786446:CTS786446 DDL786446:DDO786446 DNH786446:DNK786446 DXD786446:DXG786446 EGZ786446:EHC786446 EQV786446:EQY786446 FAR786446:FAU786446 FKN786446:FKQ786446 FUJ786446:FUM786446 GEF786446:GEI786446 GOB786446:GOE786446 GXX786446:GYA786446 HHT786446:HHW786446 HRP786446:HRS786446 IBL786446:IBO786446 ILH786446:ILK786446 IVD786446:IVG786446 JEZ786446:JFC786446 JOV786446:JOY786446 JYR786446:JYU786446 KIN786446:KIQ786446 KSJ786446:KSM786446 LCF786446:LCI786446 LMB786446:LME786446 LVX786446:LWA786446 MFT786446:MFW786446 MPP786446:MPS786446 MZL786446:MZO786446 NJH786446:NJK786446 NTD786446:NTG786446 OCZ786446:ODC786446 OMV786446:OMY786446 OWR786446:OWU786446 PGN786446:PGQ786446 PQJ786446:PQM786446 QAF786446:QAI786446 QKB786446:QKE786446 QTX786446:QUA786446 RDT786446:RDW786446 RNP786446:RNS786446 RXL786446:RXO786446 SHH786446:SHK786446 SRD786446:SRG786446 TAZ786446:TBC786446 TKV786446:TKY786446 TUR786446:TUU786446 UEN786446:UEQ786446 UOJ786446:UOM786446 UYF786446:UYI786446 VIB786446:VIE786446 VRX786446:VSA786446 WBT786446:WBW786446 WLP786446:WLS786446 WVL786446:WVO786446 D851982:G851982 IZ851982:JC851982 SV851982:SY851982 ACR851982:ACU851982 AMN851982:AMQ851982 AWJ851982:AWM851982 BGF851982:BGI851982 BQB851982:BQE851982 BZX851982:CAA851982 CJT851982:CJW851982 CTP851982:CTS851982 DDL851982:DDO851982 DNH851982:DNK851982 DXD851982:DXG851982 EGZ851982:EHC851982 EQV851982:EQY851982 FAR851982:FAU851982 FKN851982:FKQ851982 FUJ851982:FUM851982 GEF851982:GEI851982 GOB851982:GOE851982 GXX851982:GYA851982 HHT851982:HHW851982 HRP851982:HRS851982 IBL851982:IBO851982 ILH851982:ILK851982 IVD851982:IVG851982 JEZ851982:JFC851982 JOV851982:JOY851982 JYR851982:JYU851982 KIN851982:KIQ851982 KSJ851982:KSM851982 LCF851982:LCI851982 LMB851982:LME851982 LVX851982:LWA851982 MFT851982:MFW851982 MPP851982:MPS851982 MZL851982:MZO851982 NJH851982:NJK851982 NTD851982:NTG851982 OCZ851982:ODC851982 OMV851982:OMY851982 OWR851982:OWU851982 PGN851982:PGQ851982 PQJ851982:PQM851982 QAF851982:QAI851982 QKB851982:QKE851982 QTX851982:QUA851982 RDT851982:RDW851982 RNP851982:RNS851982 RXL851982:RXO851982 SHH851982:SHK851982 SRD851982:SRG851982 TAZ851982:TBC851982 TKV851982:TKY851982 TUR851982:TUU851982 UEN851982:UEQ851982 UOJ851982:UOM851982 UYF851982:UYI851982 VIB851982:VIE851982 VRX851982:VSA851982 WBT851982:WBW851982 WLP851982:WLS851982 WVL851982:WVO851982 D917518:G917518 IZ917518:JC917518 SV917518:SY917518 ACR917518:ACU917518 AMN917518:AMQ917518 AWJ917518:AWM917518 BGF917518:BGI917518 BQB917518:BQE917518 BZX917518:CAA917518 CJT917518:CJW917518 CTP917518:CTS917518 DDL917518:DDO917518 DNH917518:DNK917518 DXD917518:DXG917518 EGZ917518:EHC917518 EQV917518:EQY917518 FAR917518:FAU917518 FKN917518:FKQ917518 FUJ917518:FUM917518 GEF917518:GEI917518 GOB917518:GOE917518 GXX917518:GYA917518 HHT917518:HHW917518 HRP917518:HRS917518 IBL917518:IBO917518 ILH917518:ILK917518 IVD917518:IVG917518 JEZ917518:JFC917518 JOV917518:JOY917518 JYR917518:JYU917518 KIN917518:KIQ917518 KSJ917518:KSM917518 LCF917518:LCI917518 LMB917518:LME917518 LVX917518:LWA917518 MFT917518:MFW917518 MPP917518:MPS917518 MZL917518:MZO917518 NJH917518:NJK917518 NTD917518:NTG917518 OCZ917518:ODC917518 OMV917518:OMY917518 OWR917518:OWU917518 PGN917518:PGQ917518 PQJ917518:PQM917518 QAF917518:QAI917518 QKB917518:QKE917518 QTX917518:QUA917518 RDT917518:RDW917518 RNP917518:RNS917518 RXL917518:RXO917518 SHH917518:SHK917518 SRD917518:SRG917518 TAZ917518:TBC917518 TKV917518:TKY917518 TUR917518:TUU917518 UEN917518:UEQ917518 UOJ917518:UOM917518 UYF917518:UYI917518 VIB917518:VIE917518 VRX917518:VSA917518 WBT917518:WBW917518 WLP917518:WLS917518 WVL917518:WVO917518 D983054:G983054 IZ983054:JC983054 SV983054:SY983054 ACR983054:ACU983054 AMN983054:AMQ983054 AWJ983054:AWM983054 BGF983054:BGI983054 BQB983054:BQE983054 BZX983054:CAA983054 CJT983054:CJW983054 CTP983054:CTS983054 DDL983054:DDO983054 DNH983054:DNK983054 DXD983054:DXG983054 EGZ983054:EHC983054 EQV983054:EQY983054 FAR983054:FAU983054 FKN983054:FKQ983054 FUJ983054:FUM983054 GEF983054:GEI983054 GOB983054:GOE983054 GXX983054:GYA983054 HHT983054:HHW983054 HRP983054:HRS983054 IBL983054:IBO983054 ILH983054:ILK983054 IVD983054:IVG983054 JEZ983054:JFC983054 JOV983054:JOY983054 JYR983054:JYU983054 KIN983054:KIQ983054 KSJ983054:KSM983054 LCF983054:LCI983054 LMB983054:LME983054 LVX983054:LWA983054 MFT983054:MFW983054 MPP983054:MPS983054 MZL983054:MZO983054 NJH983054:NJK983054 NTD983054:NTG983054 OCZ983054:ODC983054 OMV983054:OMY983054 OWR983054:OWU983054 PGN983054:PGQ983054 PQJ983054:PQM983054 QAF983054:QAI983054 QKB983054:QKE983054 QTX983054:QUA983054 RDT983054:RDW983054 RNP983054:RNS983054 RXL983054:RXO983054 SHH983054:SHK983054 SRD983054:SRG983054 TAZ983054:TBC983054 TKV983054:TKY983054 TUR983054:TUU983054 UEN983054:UEQ983054 UOJ983054:UOM983054 UYF983054:UYI983054 VIB983054:VIE983054 VRX983054:VSA983054 WBT983054:WBW983054 WLP983054:WLS983054 WVL983054:WVO983054" xr:uid="{1F918F2C-E0D1-4636-B984-0F41AAD0CEA9}">
      <formula1>41640</formula1>
      <formula2>45838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>
    <oddFooter>&amp;CVersion 14 / Jan. 2022&amp;RSeite &amp;P von &amp;N&amp;LZA/Notizen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4C7D-CCD2-4410-8DC3-CAF9DDA3FAE7}">
  <sheetPr codeName="TBeschäftigungsgruppen"/>
  <dimension ref="A1:G19"/>
  <sheetViews>
    <sheetView showGridLines="0" workbookViewId="0">
      <selection activeCell="F3" sqref="F3:F19"/>
    </sheetView>
  </sheetViews>
  <sheetFormatPr baseColWidth="10" defaultRowHeight="12.75" x14ac:dyDescent="0.2"/>
  <cols>
    <col min="1" max="1" width="37" customWidth="1"/>
    <col min="2" max="2" width="14.140625" customWidth="1"/>
    <col min="3" max="3" width="15.7109375" customWidth="1"/>
    <col min="4" max="4" width="13.140625" customWidth="1"/>
    <col min="5" max="6" width="11.5703125" bestFit="1" customWidth="1"/>
    <col min="257" max="257" width="37" customWidth="1"/>
    <col min="258" max="258" width="14.140625" customWidth="1"/>
    <col min="259" max="259" width="15.7109375" customWidth="1"/>
    <col min="260" max="260" width="13.140625" customWidth="1"/>
    <col min="261" max="262" width="11.5703125" bestFit="1" customWidth="1"/>
    <col min="513" max="513" width="37" customWidth="1"/>
    <col min="514" max="514" width="14.140625" customWidth="1"/>
    <col min="515" max="515" width="15.7109375" customWidth="1"/>
    <col min="516" max="516" width="13.140625" customWidth="1"/>
    <col min="517" max="518" width="11.5703125" bestFit="1" customWidth="1"/>
    <col min="769" max="769" width="37" customWidth="1"/>
    <col min="770" max="770" width="14.140625" customWidth="1"/>
    <col min="771" max="771" width="15.7109375" customWidth="1"/>
    <col min="772" max="772" width="13.140625" customWidth="1"/>
    <col min="773" max="774" width="11.5703125" bestFit="1" customWidth="1"/>
    <col min="1025" max="1025" width="37" customWidth="1"/>
    <col min="1026" max="1026" width="14.140625" customWidth="1"/>
    <col min="1027" max="1027" width="15.7109375" customWidth="1"/>
    <col min="1028" max="1028" width="13.140625" customWidth="1"/>
    <col min="1029" max="1030" width="11.5703125" bestFit="1" customWidth="1"/>
    <col min="1281" max="1281" width="37" customWidth="1"/>
    <col min="1282" max="1282" width="14.140625" customWidth="1"/>
    <col min="1283" max="1283" width="15.7109375" customWidth="1"/>
    <col min="1284" max="1284" width="13.140625" customWidth="1"/>
    <col min="1285" max="1286" width="11.5703125" bestFit="1" customWidth="1"/>
    <col min="1537" max="1537" width="37" customWidth="1"/>
    <col min="1538" max="1538" width="14.140625" customWidth="1"/>
    <col min="1539" max="1539" width="15.7109375" customWidth="1"/>
    <col min="1540" max="1540" width="13.140625" customWidth="1"/>
    <col min="1541" max="1542" width="11.5703125" bestFit="1" customWidth="1"/>
    <col min="1793" max="1793" width="37" customWidth="1"/>
    <col min="1794" max="1794" width="14.140625" customWidth="1"/>
    <col min="1795" max="1795" width="15.7109375" customWidth="1"/>
    <col min="1796" max="1796" width="13.140625" customWidth="1"/>
    <col min="1797" max="1798" width="11.5703125" bestFit="1" customWidth="1"/>
    <col min="2049" max="2049" width="37" customWidth="1"/>
    <col min="2050" max="2050" width="14.140625" customWidth="1"/>
    <col min="2051" max="2051" width="15.7109375" customWidth="1"/>
    <col min="2052" max="2052" width="13.140625" customWidth="1"/>
    <col min="2053" max="2054" width="11.5703125" bestFit="1" customWidth="1"/>
    <col min="2305" max="2305" width="37" customWidth="1"/>
    <col min="2306" max="2306" width="14.140625" customWidth="1"/>
    <col min="2307" max="2307" width="15.7109375" customWidth="1"/>
    <col min="2308" max="2308" width="13.140625" customWidth="1"/>
    <col min="2309" max="2310" width="11.5703125" bestFit="1" customWidth="1"/>
    <col min="2561" max="2561" width="37" customWidth="1"/>
    <col min="2562" max="2562" width="14.140625" customWidth="1"/>
    <col min="2563" max="2563" width="15.7109375" customWidth="1"/>
    <col min="2564" max="2564" width="13.140625" customWidth="1"/>
    <col min="2565" max="2566" width="11.5703125" bestFit="1" customWidth="1"/>
    <col min="2817" max="2817" width="37" customWidth="1"/>
    <col min="2818" max="2818" width="14.140625" customWidth="1"/>
    <col min="2819" max="2819" width="15.7109375" customWidth="1"/>
    <col min="2820" max="2820" width="13.140625" customWidth="1"/>
    <col min="2821" max="2822" width="11.5703125" bestFit="1" customWidth="1"/>
    <col min="3073" max="3073" width="37" customWidth="1"/>
    <col min="3074" max="3074" width="14.140625" customWidth="1"/>
    <col min="3075" max="3075" width="15.7109375" customWidth="1"/>
    <col min="3076" max="3076" width="13.140625" customWidth="1"/>
    <col min="3077" max="3078" width="11.5703125" bestFit="1" customWidth="1"/>
    <col min="3329" max="3329" width="37" customWidth="1"/>
    <col min="3330" max="3330" width="14.140625" customWidth="1"/>
    <col min="3331" max="3331" width="15.7109375" customWidth="1"/>
    <col min="3332" max="3332" width="13.140625" customWidth="1"/>
    <col min="3333" max="3334" width="11.5703125" bestFit="1" customWidth="1"/>
    <col min="3585" max="3585" width="37" customWidth="1"/>
    <col min="3586" max="3586" width="14.140625" customWidth="1"/>
    <col min="3587" max="3587" width="15.7109375" customWidth="1"/>
    <col min="3588" max="3588" width="13.140625" customWidth="1"/>
    <col min="3589" max="3590" width="11.5703125" bestFit="1" customWidth="1"/>
    <col min="3841" max="3841" width="37" customWidth="1"/>
    <col min="3842" max="3842" width="14.140625" customWidth="1"/>
    <col min="3843" max="3843" width="15.7109375" customWidth="1"/>
    <col min="3844" max="3844" width="13.140625" customWidth="1"/>
    <col min="3845" max="3846" width="11.5703125" bestFit="1" customWidth="1"/>
    <col min="4097" max="4097" width="37" customWidth="1"/>
    <col min="4098" max="4098" width="14.140625" customWidth="1"/>
    <col min="4099" max="4099" width="15.7109375" customWidth="1"/>
    <col min="4100" max="4100" width="13.140625" customWidth="1"/>
    <col min="4101" max="4102" width="11.5703125" bestFit="1" customWidth="1"/>
    <col min="4353" max="4353" width="37" customWidth="1"/>
    <col min="4354" max="4354" width="14.140625" customWidth="1"/>
    <col min="4355" max="4355" width="15.7109375" customWidth="1"/>
    <col min="4356" max="4356" width="13.140625" customWidth="1"/>
    <col min="4357" max="4358" width="11.5703125" bestFit="1" customWidth="1"/>
    <col min="4609" max="4609" width="37" customWidth="1"/>
    <col min="4610" max="4610" width="14.140625" customWidth="1"/>
    <col min="4611" max="4611" width="15.7109375" customWidth="1"/>
    <col min="4612" max="4612" width="13.140625" customWidth="1"/>
    <col min="4613" max="4614" width="11.5703125" bestFit="1" customWidth="1"/>
    <col min="4865" max="4865" width="37" customWidth="1"/>
    <col min="4866" max="4866" width="14.140625" customWidth="1"/>
    <col min="4867" max="4867" width="15.7109375" customWidth="1"/>
    <col min="4868" max="4868" width="13.140625" customWidth="1"/>
    <col min="4869" max="4870" width="11.5703125" bestFit="1" customWidth="1"/>
    <col min="5121" max="5121" width="37" customWidth="1"/>
    <col min="5122" max="5122" width="14.140625" customWidth="1"/>
    <col min="5123" max="5123" width="15.7109375" customWidth="1"/>
    <col min="5124" max="5124" width="13.140625" customWidth="1"/>
    <col min="5125" max="5126" width="11.5703125" bestFit="1" customWidth="1"/>
    <col min="5377" max="5377" width="37" customWidth="1"/>
    <col min="5378" max="5378" width="14.140625" customWidth="1"/>
    <col min="5379" max="5379" width="15.7109375" customWidth="1"/>
    <col min="5380" max="5380" width="13.140625" customWidth="1"/>
    <col min="5381" max="5382" width="11.5703125" bestFit="1" customWidth="1"/>
    <col min="5633" max="5633" width="37" customWidth="1"/>
    <col min="5634" max="5634" width="14.140625" customWidth="1"/>
    <col min="5635" max="5635" width="15.7109375" customWidth="1"/>
    <col min="5636" max="5636" width="13.140625" customWidth="1"/>
    <col min="5637" max="5638" width="11.5703125" bestFit="1" customWidth="1"/>
    <col min="5889" max="5889" width="37" customWidth="1"/>
    <col min="5890" max="5890" width="14.140625" customWidth="1"/>
    <col min="5891" max="5891" width="15.7109375" customWidth="1"/>
    <col min="5892" max="5892" width="13.140625" customWidth="1"/>
    <col min="5893" max="5894" width="11.5703125" bestFit="1" customWidth="1"/>
    <col min="6145" max="6145" width="37" customWidth="1"/>
    <col min="6146" max="6146" width="14.140625" customWidth="1"/>
    <col min="6147" max="6147" width="15.7109375" customWidth="1"/>
    <col min="6148" max="6148" width="13.140625" customWidth="1"/>
    <col min="6149" max="6150" width="11.5703125" bestFit="1" customWidth="1"/>
    <col min="6401" max="6401" width="37" customWidth="1"/>
    <col min="6402" max="6402" width="14.140625" customWidth="1"/>
    <col min="6403" max="6403" width="15.7109375" customWidth="1"/>
    <col min="6404" max="6404" width="13.140625" customWidth="1"/>
    <col min="6405" max="6406" width="11.5703125" bestFit="1" customWidth="1"/>
    <col min="6657" max="6657" width="37" customWidth="1"/>
    <col min="6658" max="6658" width="14.140625" customWidth="1"/>
    <col min="6659" max="6659" width="15.7109375" customWidth="1"/>
    <col min="6660" max="6660" width="13.140625" customWidth="1"/>
    <col min="6661" max="6662" width="11.5703125" bestFit="1" customWidth="1"/>
    <col min="6913" max="6913" width="37" customWidth="1"/>
    <col min="6914" max="6914" width="14.140625" customWidth="1"/>
    <col min="6915" max="6915" width="15.7109375" customWidth="1"/>
    <col min="6916" max="6916" width="13.140625" customWidth="1"/>
    <col min="6917" max="6918" width="11.5703125" bestFit="1" customWidth="1"/>
    <col min="7169" max="7169" width="37" customWidth="1"/>
    <col min="7170" max="7170" width="14.140625" customWidth="1"/>
    <col min="7171" max="7171" width="15.7109375" customWidth="1"/>
    <col min="7172" max="7172" width="13.140625" customWidth="1"/>
    <col min="7173" max="7174" width="11.5703125" bestFit="1" customWidth="1"/>
    <col min="7425" max="7425" width="37" customWidth="1"/>
    <col min="7426" max="7426" width="14.140625" customWidth="1"/>
    <col min="7427" max="7427" width="15.7109375" customWidth="1"/>
    <col min="7428" max="7428" width="13.140625" customWidth="1"/>
    <col min="7429" max="7430" width="11.5703125" bestFit="1" customWidth="1"/>
    <col min="7681" max="7681" width="37" customWidth="1"/>
    <col min="7682" max="7682" width="14.140625" customWidth="1"/>
    <col min="7683" max="7683" width="15.7109375" customWidth="1"/>
    <col min="7684" max="7684" width="13.140625" customWidth="1"/>
    <col min="7685" max="7686" width="11.5703125" bestFit="1" customWidth="1"/>
    <col min="7937" max="7937" width="37" customWidth="1"/>
    <col min="7938" max="7938" width="14.140625" customWidth="1"/>
    <col min="7939" max="7939" width="15.7109375" customWidth="1"/>
    <col min="7940" max="7940" width="13.140625" customWidth="1"/>
    <col min="7941" max="7942" width="11.5703125" bestFit="1" customWidth="1"/>
    <col min="8193" max="8193" width="37" customWidth="1"/>
    <col min="8194" max="8194" width="14.140625" customWidth="1"/>
    <col min="8195" max="8195" width="15.7109375" customWidth="1"/>
    <col min="8196" max="8196" width="13.140625" customWidth="1"/>
    <col min="8197" max="8198" width="11.5703125" bestFit="1" customWidth="1"/>
    <col min="8449" max="8449" width="37" customWidth="1"/>
    <col min="8450" max="8450" width="14.140625" customWidth="1"/>
    <col min="8451" max="8451" width="15.7109375" customWidth="1"/>
    <col min="8452" max="8452" width="13.140625" customWidth="1"/>
    <col min="8453" max="8454" width="11.5703125" bestFit="1" customWidth="1"/>
    <col min="8705" max="8705" width="37" customWidth="1"/>
    <col min="8706" max="8706" width="14.140625" customWidth="1"/>
    <col min="8707" max="8707" width="15.7109375" customWidth="1"/>
    <col min="8708" max="8708" width="13.140625" customWidth="1"/>
    <col min="8709" max="8710" width="11.5703125" bestFit="1" customWidth="1"/>
    <col min="8961" max="8961" width="37" customWidth="1"/>
    <col min="8962" max="8962" width="14.140625" customWidth="1"/>
    <col min="8963" max="8963" width="15.7109375" customWidth="1"/>
    <col min="8964" max="8964" width="13.140625" customWidth="1"/>
    <col min="8965" max="8966" width="11.5703125" bestFit="1" customWidth="1"/>
    <col min="9217" max="9217" width="37" customWidth="1"/>
    <col min="9218" max="9218" width="14.140625" customWidth="1"/>
    <col min="9219" max="9219" width="15.7109375" customWidth="1"/>
    <col min="9220" max="9220" width="13.140625" customWidth="1"/>
    <col min="9221" max="9222" width="11.5703125" bestFit="1" customWidth="1"/>
    <col min="9473" max="9473" width="37" customWidth="1"/>
    <col min="9474" max="9474" width="14.140625" customWidth="1"/>
    <col min="9475" max="9475" width="15.7109375" customWidth="1"/>
    <col min="9476" max="9476" width="13.140625" customWidth="1"/>
    <col min="9477" max="9478" width="11.5703125" bestFit="1" customWidth="1"/>
    <col min="9729" max="9729" width="37" customWidth="1"/>
    <col min="9730" max="9730" width="14.140625" customWidth="1"/>
    <col min="9731" max="9731" width="15.7109375" customWidth="1"/>
    <col min="9732" max="9732" width="13.140625" customWidth="1"/>
    <col min="9733" max="9734" width="11.5703125" bestFit="1" customWidth="1"/>
    <col min="9985" max="9985" width="37" customWidth="1"/>
    <col min="9986" max="9986" width="14.140625" customWidth="1"/>
    <col min="9987" max="9987" width="15.7109375" customWidth="1"/>
    <col min="9988" max="9988" width="13.140625" customWidth="1"/>
    <col min="9989" max="9990" width="11.5703125" bestFit="1" customWidth="1"/>
    <col min="10241" max="10241" width="37" customWidth="1"/>
    <col min="10242" max="10242" width="14.140625" customWidth="1"/>
    <col min="10243" max="10243" width="15.7109375" customWidth="1"/>
    <col min="10244" max="10244" width="13.140625" customWidth="1"/>
    <col min="10245" max="10246" width="11.5703125" bestFit="1" customWidth="1"/>
    <col min="10497" max="10497" width="37" customWidth="1"/>
    <col min="10498" max="10498" width="14.140625" customWidth="1"/>
    <col min="10499" max="10499" width="15.7109375" customWidth="1"/>
    <col min="10500" max="10500" width="13.140625" customWidth="1"/>
    <col min="10501" max="10502" width="11.5703125" bestFit="1" customWidth="1"/>
    <col min="10753" max="10753" width="37" customWidth="1"/>
    <col min="10754" max="10754" width="14.140625" customWidth="1"/>
    <col min="10755" max="10755" width="15.7109375" customWidth="1"/>
    <col min="10756" max="10756" width="13.140625" customWidth="1"/>
    <col min="10757" max="10758" width="11.5703125" bestFit="1" customWidth="1"/>
    <col min="11009" max="11009" width="37" customWidth="1"/>
    <col min="11010" max="11010" width="14.140625" customWidth="1"/>
    <col min="11011" max="11011" width="15.7109375" customWidth="1"/>
    <col min="11012" max="11012" width="13.140625" customWidth="1"/>
    <col min="11013" max="11014" width="11.5703125" bestFit="1" customWidth="1"/>
    <col min="11265" max="11265" width="37" customWidth="1"/>
    <col min="11266" max="11266" width="14.140625" customWidth="1"/>
    <col min="11267" max="11267" width="15.7109375" customWidth="1"/>
    <col min="11268" max="11268" width="13.140625" customWidth="1"/>
    <col min="11269" max="11270" width="11.5703125" bestFit="1" customWidth="1"/>
    <col min="11521" max="11521" width="37" customWidth="1"/>
    <col min="11522" max="11522" width="14.140625" customWidth="1"/>
    <col min="11523" max="11523" width="15.7109375" customWidth="1"/>
    <col min="11524" max="11524" width="13.140625" customWidth="1"/>
    <col min="11525" max="11526" width="11.5703125" bestFit="1" customWidth="1"/>
    <col min="11777" max="11777" width="37" customWidth="1"/>
    <col min="11778" max="11778" width="14.140625" customWidth="1"/>
    <col min="11779" max="11779" width="15.7109375" customWidth="1"/>
    <col min="11780" max="11780" width="13.140625" customWidth="1"/>
    <col min="11781" max="11782" width="11.5703125" bestFit="1" customWidth="1"/>
    <col min="12033" max="12033" width="37" customWidth="1"/>
    <col min="12034" max="12034" width="14.140625" customWidth="1"/>
    <col min="12035" max="12035" width="15.7109375" customWidth="1"/>
    <col min="12036" max="12036" width="13.140625" customWidth="1"/>
    <col min="12037" max="12038" width="11.5703125" bestFit="1" customWidth="1"/>
    <col min="12289" max="12289" width="37" customWidth="1"/>
    <col min="12290" max="12290" width="14.140625" customWidth="1"/>
    <col min="12291" max="12291" width="15.7109375" customWidth="1"/>
    <col min="12292" max="12292" width="13.140625" customWidth="1"/>
    <col min="12293" max="12294" width="11.5703125" bestFit="1" customWidth="1"/>
    <col min="12545" max="12545" width="37" customWidth="1"/>
    <col min="12546" max="12546" width="14.140625" customWidth="1"/>
    <col min="12547" max="12547" width="15.7109375" customWidth="1"/>
    <col min="12548" max="12548" width="13.140625" customWidth="1"/>
    <col min="12549" max="12550" width="11.5703125" bestFit="1" customWidth="1"/>
    <col min="12801" max="12801" width="37" customWidth="1"/>
    <col min="12802" max="12802" width="14.140625" customWidth="1"/>
    <col min="12803" max="12803" width="15.7109375" customWidth="1"/>
    <col min="12804" max="12804" width="13.140625" customWidth="1"/>
    <col min="12805" max="12806" width="11.5703125" bestFit="1" customWidth="1"/>
    <col min="13057" max="13057" width="37" customWidth="1"/>
    <col min="13058" max="13058" width="14.140625" customWidth="1"/>
    <col min="13059" max="13059" width="15.7109375" customWidth="1"/>
    <col min="13060" max="13060" width="13.140625" customWidth="1"/>
    <col min="13061" max="13062" width="11.5703125" bestFit="1" customWidth="1"/>
    <col min="13313" max="13313" width="37" customWidth="1"/>
    <col min="13314" max="13314" width="14.140625" customWidth="1"/>
    <col min="13315" max="13315" width="15.7109375" customWidth="1"/>
    <col min="13316" max="13316" width="13.140625" customWidth="1"/>
    <col min="13317" max="13318" width="11.5703125" bestFit="1" customWidth="1"/>
    <col min="13569" max="13569" width="37" customWidth="1"/>
    <col min="13570" max="13570" width="14.140625" customWidth="1"/>
    <col min="13571" max="13571" width="15.7109375" customWidth="1"/>
    <col min="13572" max="13572" width="13.140625" customWidth="1"/>
    <col min="13573" max="13574" width="11.5703125" bestFit="1" customWidth="1"/>
    <col min="13825" max="13825" width="37" customWidth="1"/>
    <col min="13826" max="13826" width="14.140625" customWidth="1"/>
    <col min="13827" max="13827" width="15.7109375" customWidth="1"/>
    <col min="13828" max="13828" width="13.140625" customWidth="1"/>
    <col min="13829" max="13830" width="11.5703125" bestFit="1" customWidth="1"/>
    <col min="14081" max="14081" width="37" customWidth="1"/>
    <col min="14082" max="14082" width="14.140625" customWidth="1"/>
    <col min="14083" max="14083" width="15.7109375" customWidth="1"/>
    <col min="14084" max="14084" width="13.140625" customWidth="1"/>
    <col min="14085" max="14086" width="11.5703125" bestFit="1" customWidth="1"/>
    <col min="14337" max="14337" width="37" customWidth="1"/>
    <col min="14338" max="14338" width="14.140625" customWidth="1"/>
    <col min="14339" max="14339" width="15.7109375" customWidth="1"/>
    <col min="14340" max="14340" width="13.140625" customWidth="1"/>
    <col min="14341" max="14342" width="11.5703125" bestFit="1" customWidth="1"/>
    <col min="14593" max="14593" width="37" customWidth="1"/>
    <col min="14594" max="14594" width="14.140625" customWidth="1"/>
    <col min="14595" max="14595" width="15.7109375" customWidth="1"/>
    <col min="14596" max="14596" width="13.140625" customWidth="1"/>
    <col min="14597" max="14598" width="11.5703125" bestFit="1" customWidth="1"/>
    <col min="14849" max="14849" width="37" customWidth="1"/>
    <col min="14850" max="14850" width="14.140625" customWidth="1"/>
    <col min="14851" max="14851" width="15.7109375" customWidth="1"/>
    <col min="14852" max="14852" width="13.140625" customWidth="1"/>
    <col min="14853" max="14854" width="11.5703125" bestFit="1" customWidth="1"/>
    <col min="15105" max="15105" width="37" customWidth="1"/>
    <col min="15106" max="15106" width="14.140625" customWidth="1"/>
    <col min="15107" max="15107" width="15.7109375" customWidth="1"/>
    <col min="15108" max="15108" width="13.140625" customWidth="1"/>
    <col min="15109" max="15110" width="11.5703125" bestFit="1" customWidth="1"/>
    <col min="15361" max="15361" width="37" customWidth="1"/>
    <col min="15362" max="15362" width="14.140625" customWidth="1"/>
    <col min="15363" max="15363" width="15.7109375" customWidth="1"/>
    <col min="15364" max="15364" width="13.140625" customWidth="1"/>
    <col min="15365" max="15366" width="11.5703125" bestFit="1" customWidth="1"/>
    <col min="15617" max="15617" width="37" customWidth="1"/>
    <col min="15618" max="15618" width="14.140625" customWidth="1"/>
    <col min="15619" max="15619" width="15.7109375" customWidth="1"/>
    <col min="15620" max="15620" width="13.140625" customWidth="1"/>
    <col min="15621" max="15622" width="11.5703125" bestFit="1" customWidth="1"/>
    <col min="15873" max="15873" width="37" customWidth="1"/>
    <col min="15874" max="15874" width="14.140625" customWidth="1"/>
    <col min="15875" max="15875" width="15.7109375" customWidth="1"/>
    <col min="15876" max="15876" width="13.140625" customWidth="1"/>
    <col min="15877" max="15878" width="11.5703125" bestFit="1" customWidth="1"/>
    <col min="16129" max="16129" width="37" customWidth="1"/>
    <col min="16130" max="16130" width="14.140625" customWidth="1"/>
    <col min="16131" max="16131" width="15.7109375" customWidth="1"/>
    <col min="16132" max="16132" width="13.140625" customWidth="1"/>
    <col min="16133" max="16134" width="11.5703125" bestFit="1" customWidth="1"/>
  </cols>
  <sheetData>
    <row r="1" spans="1:7" ht="114.75" x14ac:dyDescent="0.2">
      <c r="A1" s="267" t="s">
        <v>320</v>
      </c>
      <c r="B1" s="267" t="s">
        <v>324</v>
      </c>
      <c r="C1" s="267" t="s">
        <v>325</v>
      </c>
      <c r="D1" s="267" t="s">
        <v>326</v>
      </c>
      <c r="E1" s="267" t="s">
        <v>327</v>
      </c>
      <c r="F1" s="267" t="s">
        <v>328</v>
      </c>
      <c r="G1" s="267" t="s">
        <v>329</v>
      </c>
    </row>
    <row r="2" spans="1:7" x14ac:dyDescent="0.2">
      <c r="A2" t="s">
        <v>330</v>
      </c>
      <c r="B2" s="268">
        <v>1.3</v>
      </c>
      <c r="C2" s="269">
        <v>0.09</v>
      </c>
      <c r="D2" s="269">
        <v>0.21</v>
      </c>
      <c r="E2" s="270">
        <v>1800</v>
      </c>
      <c r="F2" s="270">
        <v>1980</v>
      </c>
      <c r="G2" s="178">
        <v>0</v>
      </c>
    </row>
    <row r="3" spans="1:7" x14ac:dyDescent="0.2">
      <c r="A3" t="s">
        <v>321</v>
      </c>
      <c r="B3" s="268">
        <v>1.295676</v>
      </c>
      <c r="C3" s="269">
        <v>8.5281999999999997E-2</v>
      </c>
      <c r="D3" s="269">
        <v>0.210394</v>
      </c>
      <c r="E3" s="270">
        <v>1720</v>
      </c>
      <c r="F3" s="270">
        <v>1900</v>
      </c>
      <c r="G3" s="178">
        <v>0</v>
      </c>
    </row>
    <row r="4" spans="1:7" x14ac:dyDescent="0.2">
      <c r="A4" t="s">
        <v>331</v>
      </c>
      <c r="B4" s="268">
        <v>1.263128</v>
      </c>
      <c r="C4" s="269">
        <v>5.2574999999999997E-2</v>
      </c>
      <c r="D4" s="269">
        <v>0.21055300000000002</v>
      </c>
      <c r="E4" s="270">
        <v>1720</v>
      </c>
      <c r="F4" s="270">
        <v>1900</v>
      </c>
      <c r="G4" s="178">
        <v>0</v>
      </c>
    </row>
    <row r="5" spans="1:7" x14ac:dyDescent="0.2">
      <c r="A5" t="s">
        <v>332</v>
      </c>
      <c r="B5" s="268">
        <v>1.258842</v>
      </c>
      <c r="C5" s="269">
        <v>5.257400000000001E-2</v>
      </c>
      <c r="D5" s="269">
        <v>0.20626800000000001</v>
      </c>
      <c r="E5" s="270">
        <v>1720</v>
      </c>
      <c r="F5" s="270">
        <v>1900</v>
      </c>
      <c r="G5" s="178">
        <v>0</v>
      </c>
    </row>
    <row r="6" spans="1:7" x14ac:dyDescent="0.2">
      <c r="A6" t="s">
        <v>333</v>
      </c>
      <c r="B6" s="268">
        <v>1.228159</v>
      </c>
      <c r="C6" s="269">
        <v>0.21657400000000002</v>
      </c>
      <c r="D6" s="269">
        <v>1.1585000000000002E-2</v>
      </c>
      <c r="E6" s="270">
        <v>1720</v>
      </c>
      <c r="F6" s="270">
        <v>1900</v>
      </c>
      <c r="G6" s="178">
        <v>0</v>
      </c>
    </row>
    <row r="7" spans="1:7" x14ac:dyDescent="0.2">
      <c r="A7" t="s">
        <v>334</v>
      </c>
      <c r="B7" s="268">
        <v>1.0641590000000001</v>
      </c>
      <c r="C7" s="269">
        <v>5.257400000000001E-2</v>
      </c>
      <c r="D7" s="269">
        <v>1.1585000000000002E-2</v>
      </c>
      <c r="E7" s="270">
        <v>1720</v>
      </c>
      <c r="F7" s="270">
        <v>1900</v>
      </c>
      <c r="G7" s="178">
        <v>0</v>
      </c>
    </row>
    <row r="8" spans="1:7" x14ac:dyDescent="0.2">
      <c r="A8" t="s">
        <v>335</v>
      </c>
      <c r="B8" s="268">
        <v>1.2914330000000001</v>
      </c>
      <c r="C8" s="269">
        <v>8.5281999999999997E-2</v>
      </c>
      <c r="D8" s="269">
        <v>0.206151</v>
      </c>
      <c r="E8" s="270">
        <v>1720</v>
      </c>
      <c r="F8" s="270">
        <v>1900</v>
      </c>
      <c r="G8" s="178">
        <v>0</v>
      </c>
    </row>
    <row r="9" spans="1:7" x14ac:dyDescent="0.2">
      <c r="A9" t="s">
        <v>336</v>
      </c>
      <c r="B9" s="268">
        <v>1.241025</v>
      </c>
      <c r="C9" s="269">
        <v>8.6724999999999997E-2</v>
      </c>
      <c r="D9" s="269">
        <v>0.15430000000000002</v>
      </c>
      <c r="E9" s="270">
        <v>1720</v>
      </c>
      <c r="F9" s="270">
        <v>1900</v>
      </c>
      <c r="G9" s="178">
        <v>0</v>
      </c>
    </row>
    <row r="10" spans="1:7" x14ac:dyDescent="0.2">
      <c r="A10" t="s">
        <v>337</v>
      </c>
      <c r="B10" s="268">
        <v>1.225695</v>
      </c>
      <c r="C10" s="269">
        <v>1.5299999999999998E-2</v>
      </c>
      <c r="D10" s="269">
        <v>0.210395</v>
      </c>
      <c r="E10" s="270">
        <v>1720</v>
      </c>
      <c r="F10" s="270">
        <v>1900</v>
      </c>
      <c r="G10" s="178">
        <v>0</v>
      </c>
    </row>
    <row r="11" spans="1:7" x14ac:dyDescent="0.2">
      <c r="A11" t="s">
        <v>338</v>
      </c>
      <c r="B11" s="268">
        <v>1.221452</v>
      </c>
      <c r="C11" s="269">
        <v>1.5299999999999998E-2</v>
      </c>
      <c r="D11" s="269">
        <v>0.206152</v>
      </c>
      <c r="E11" s="270">
        <v>1720</v>
      </c>
      <c r="F11" s="270">
        <v>1900</v>
      </c>
      <c r="G11" s="178">
        <v>0</v>
      </c>
    </row>
    <row r="12" spans="1:7" x14ac:dyDescent="0.2">
      <c r="A12" t="s">
        <v>339</v>
      </c>
      <c r="B12" s="268">
        <v>1.190769</v>
      </c>
      <c r="C12" s="269">
        <v>0.17930000000000001</v>
      </c>
      <c r="D12" s="269">
        <v>1.1469E-2</v>
      </c>
      <c r="E12" s="270">
        <v>1720</v>
      </c>
      <c r="F12" s="270">
        <v>1900</v>
      </c>
      <c r="G12" s="178">
        <v>0</v>
      </c>
    </row>
    <row r="13" spans="1:7" x14ac:dyDescent="0.2">
      <c r="A13" t="s">
        <v>340</v>
      </c>
      <c r="B13" s="268">
        <v>1.026769</v>
      </c>
      <c r="C13" s="269">
        <v>1.5299999999999998E-2</v>
      </c>
      <c r="D13" s="269">
        <v>1.1469E-2</v>
      </c>
      <c r="E13" s="270">
        <v>1720</v>
      </c>
      <c r="F13" s="270">
        <v>1900</v>
      </c>
      <c r="G13" s="178">
        <v>0</v>
      </c>
    </row>
    <row r="14" spans="1:7" x14ac:dyDescent="0.2">
      <c r="A14" t="s">
        <v>341</v>
      </c>
      <c r="B14" s="268">
        <v>1.260751</v>
      </c>
      <c r="C14" s="269">
        <v>0.24928199999999998</v>
      </c>
      <c r="D14" s="269">
        <v>1.1469E-2</v>
      </c>
      <c r="E14" s="270">
        <v>1720</v>
      </c>
      <c r="F14" s="270">
        <v>1900</v>
      </c>
      <c r="G14" s="178">
        <v>0</v>
      </c>
    </row>
    <row r="15" spans="1:7" x14ac:dyDescent="0.2">
      <c r="A15" t="s">
        <v>342</v>
      </c>
      <c r="B15" s="268">
        <v>1.096751</v>
      </c>
      <c r="C15" s="269">
        <v>8.5281999999999997E-2</v>
      </c>
      <c r="D15" s="269">
        <v>1.1469E-2</v>
      </c>
      <c r="E15" s="270">
        <v>1720</v>
      </c>
      <c r="F15" s="270">
        <v>1900</v>
      </c>
      <c r="G15" s="178">
        <v>0</v>
      </c>
    </row>
    <row r="16" spans="1:7" x14ac:dyDescent="0.2">
      <c r="A16" t="s">
        <v>343</v>
      </c>
      <c r="B16" s="268">
        <v>1.2148239999999999</v>
      </c>
      <c r="C16" s="269">
        <v>4.5150999999999997E-2</v>
      </c>
      <c r="D16" s="269">
        <v>0.16967300000000002</v>
      </c>
      <c r="E16" s="270">
        <v>1720</v>
      </c>
      <c r="F16" s="270">
        <v>1900</v>
      </c>
      <c r="G16" s="178">
        <v>0</v>
      </c>
    </row>
    <row r="17" spans="1:7" x14ac:dyDescent="0.2">
      <c r="A17" t="s">
        <v>344</v>
      </c>
      <c r="B17" s="268">
        <v>1.2595460000000001</v>
      </c>
      <c r="C17" s="269">
        <v>6.0450999999999998E-2</v>
      </c>
      <c r="D17" s="269">
        <v>0.19909500000000002</v>
      </c>
      <c r="E17" s="270">
        <v>1720</v>
      </c>
      <c r="F17" s="270">
        <v>1900</v>
      </c>
      <c r="G17" s="178">
        <v>0</v>
      </c>
    </row>
    <row r="18" spans="1:7" x14ac:dyDescent="0.2">
      <c r="A18" t="s">
        <v>345</v>
      </c>
      <c r="B18" s="268">
        <v>1.1913370000000001</v>
      </c>
      <c r="C18" s="269">
        <v>0.18680000000000002</v>
      </c>
      <c r="D18" s="269">
        <v>4.5370000000000002E-3</v>
      </c>
      <c r="E18" s="270">
        <v>1720</v>
      </c>
      <c r="F18" s="270">
        <v>1900</v>
      </c>
      <c r="G18" s="178">
        <v>0</v>
      </c>
    </row>
    <row r="19" spans="1:7" x14ac:dyDescent="0.2">
      <c r="A19" t="s">
        <v>346</v>
      </c>
      <c r="B19" s="268">
        <v>0</v>
      </c>
      <c r="C19" s="271">
        <v>-1</v>
      </c>
      <c r="D19" s="269">
        <v>0</v>
      </c>
      <c r="E19" s="270">
        <v>1720</v>
      </c>
      <c r="F19" s="270">
        <v>1900</v>
      </c>
      <c r="G19" s="178">
        <v>24</v>
      </c>
    </row>
  </sheetData>
  <sheetProtection algorithmName="SHA-512" hashValue="0XqQiNOM20/dc3EQ0anbidWK1HcLQ62MxPHFAnW9iTv+O38BaM2TCrYy/m+eGi/RGKb8e96focRPxORzqXO0QA==" saltValue="Kv/IspUZuzFld0ViyUJXTw==" spinCount="100000" sheet="1" objects="1" scenarios="1"/>
  <pageMargins left="0.78740157499999996" right="0.78740157499999996" top="0.984251969" bottom="0.984251969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D2A9C-8CC7-4321-A266-3BDFDA327159}">
  <sheetPr codeName="TGehaltsgrenzen"/>
  <dimension ref="A1:H79"/>
  <sheetViews>
    <sheetView showGridLines="0" workbookViewId="0">
      <selection activeCell="J19" sqref="J19"/>
    </sheetView>
  </sheetViews>
  <sheetFormatPr baseColWidth="10" defaultRowHeight="12.75" x14ac:dyDescent="0.2"/>
  <cols>
    <col min="3" max="4" width="15" customWidth="1"/>
    <col min="6" max="6" width="11.5703125" bestFit="1" customWidth="1"/>
    <col min="259" max="260" width="15" customWidth="1"/>
    <col min="262" max="262" width="11.5703125" bestFit="1" customWidth="1"/>
    <col min="515" max="516" width="15" customWidth="1"/>
    <col min="518" max="518" width="11.5703125" bestFit="1" customWidth="1"/>
    <col min="771" max="772" width="15" customWidth="1"/>
    <col min="774" max="774" width="11.5703125" bestFit="1" customWidth="1"/>
    <col min="1027" max="1028" width="15" customWidth="1"/>
    <col min="1030" max="1030" width="11.5703125" bestFit="1" customWidth="1"/>
    <col min="1283" max="1284" width="15" customWidth="1"/>
    <col min="1286" max="1286" width="11.5703125" bestFit="1" customWidth="1"/>
    <col min="1539" max="1540" width="15" customWidth="1"/>
    <col min="1542" max="1542" width="11.5703125" bestFit="1" customWidth="1"/>
    <col min="1795" max="1796" width="15" customWidth="1"/>
    <col min="1798" max="1798" width="11.5703125" bestFit="1" customWidth="1"/>
    <col min="2051" max="2052" width="15" customWidth="1"/>
    <col min="2054" max="2054" width="11.5703125" bestFit="1" customWidth="1"/>
    <col min="2307" max="2308" width="15" customWidth="1"/>
    <col min="2310" max="2310" width="11.5703125" bestFit="1" customWidth="1"/>
    <col min="2563" max="2564" width="15" customWidth="1"/>
    <col min="2566" max="2566" width="11.5703125" bestFit="1" customWidth="1"/>
    <col min="2819" max="2820" width="15" customWidth="1"/>
    <col min="2822" max="2822" width="11.5703125" bestFit="1" customWidth="1"/>
    <col min="3075" max="3076" width="15" customWidth="1"/>
    <col min="3078" max="3078" width="11.5703125" bestFit="1" customWidth="1"/>
    <col min="3331" max="3332" width="15" customWidth="1"/>
    <col min="3334" max="3334" width="11.5703125" bestFit="1" customWidth="1"/>
    <col min="3587" max="3588" width="15" customWidth="1"/>
    <col min="3590" max="3590" width="11.5703125" bestFit="1" customWidth="1"/>
    <col min="3843" max="3844" width="15" customWidth="1"/>
    <col min="3846" max="3846" width="11.5703125" bestFit="1" customWidth="1"/>
    <col min="4099" max="4100" width="15" customWidth="1"/>
    <col min="4102" max="4102" width="11.5703125" bestFit="1" customWidth="1"/>
    <col min="4355" max="4356" width="15" customWidth="1"/>
    <col min="4358" max="4358" width="11.5703125" bestFit="1" customWidth="1"/>
    <col min="4611" max="4612" width="15" customWidth="1"/>
    <col min="4614" max="4614" width="11.5703125" bestFit="1" customWidth="1"/>
    <col min="4867" max="4868" width="15" customWidth="1"/>
    <col min="4870" max="4870" width="11.5703125" bestFit="1" customWidth="1"/>
    <col min="5123" max="5124" width="15" customWidth="1"/>
    <col min="5126" max="5126" width="11.5703125" bestFit="1" customWidth="1"/>
    <col min="5379" max="5380" width="15" customWidth="1"/>
    <col min="5382" max="5382" width="11.5703125" bestFit="1" customWidth="1"/>
    <col min="5635" max="5636" width="15" customWidth="1"/>
    <col min="5638" max="5638" width="11.5703125" bestFit="1" customWidth="1"/>
    <col min="5891" max="5892" width="15" customWidth="1"/>
    <col min="5894" max="5894" width="11.5703125" bestFit="1" customWidth="1"/>
    <col min="6147" max="6148" width="15" customWidth="1"/>
    <col min="6150" max="6150" width="11.5703125" bestFit="1" customWidth="1"/>
    <col min="6403" max="6404" width="15" customWidth="1"/>
    <col min="6406" max="6406" width="11.5703125" bestFit="1" customWidth="1"/>
    <col min="6659" max="6660" width="15" customWidth="1"/>
    <col min="6662" max="6662" width="11.5703125" bestFit="1" customWidth="1"/>
    <col min="6915" max="6916" width="15" customWidth="1"/>
    <col min="6918" max="6918" width="11.5703125" bestFit="1" customWidth="1"/>
    <col min="7171" max="7172" width="15" customWidth="1"/>
    <col min="7174" max="7174" width="11.5703125" bestFit="1" customWidth="1"/>
    <col min="7427" max="7428" width="15" customWidth="1"/>
    <col min="7430" max="7430" width="11.5703125" bestFit="1" customWidth="1"/>
    <col min="7683" max="7684" width="15" customWidth="1"/>
    <col min="7686" max="7686" width="11.5703125" bestFit="1" customWidth="1"/>
    <col min="7939" max="7940" width="15" customWidth="1"/>
    <col min="7942" max="7942" width="11.5703125" bestFit="1" customWidth="1"/>
    <col min="8195" max="8196" width="15" customWidth="1"/>
    <col min="8198" max="8198" width="11.5703125" bestFit="1" customWidth="1"/>
    <col min="8451" max="8452" width="15" customWidth="1"/>
    <col min="8454" max="8454" width="11.5703125" bestFit="1" customWidth="1"/>
    <col min="8707" max="8708" width="15" customWidth="1"/>
    <col min="8710" max="8710" width="11.5703125" bestFit="1" customWidth="1"/>
    <col min="8963" max="8964" width="15" customWidth="1"/>
    <col min="8966" max="8966" width="11.5703125" bestFit="1" customWidth="1"/>
    <col min="9219" max="9220" width="15" customWidth="1"/>
    <col min="9222" max="9222" width="11.5703125" bestFit="1" customWidth="1"/>
    <col min="9475" max="9476" width="15" customWidth="1"/>
    <col min="9478" max="9478" width="11.5703125" bestFit="1" customWidth="1"/>
    <col min="9731" max="9732" width="15" customWidth="1"/>
    <col min="9734" max="9734" width="11.5703125" bestFit="1" customWidth="1"/>
    <col min="9987" max="9988" width="15" customWidth="1"/>
    <col min="9990" max="9990" width="11.5703125" bestFit="1" customWidth="1"/>
    <col min="10243" max="10244" width="15" customWidth="1"/>
    <col min="10246" max="10246" width="11.5703125" bestFit="1" customWidth="1"/>
    <col min="10499" max="10500" width="15" customWidth="1"/>
    <col min="10502" max="10502" width="11.5703125" bestFit="1" customWidth="1"/>
    <col min="10755" max="10756" width="15" customWidth="1"/>
    <col min="10758" max="10758" width="11.5703125" bestFit="1" customWidth="1"/>
    <col min="11011" max="11012" width="15" customWidth="1"/>
    <col min="11014" max="11014" width="11.5703125" bestFit="1" customWidth="1"/>
    <col min="11267" max="11268" width="15" customWidth="1"/>
    <col min="11270" max="11270" width="11.5703125" bestFit="1" customWidth="1"/>
    <col min="11523" max="11524" width="15" customWidth="1"/>
    <col min="11526" max="11526" width="11.5703125" bestFit="1" customWidth="1"/>
    <col min="11779" max="11780" width="15" customWidth="1"/>
    <col min="11782" max="11782" width="11.5703125" bestFit="1" customWidth="1"/>
    <col min="12035" max="12036" width="15" customWidth="1"/>
    <col min="12038" max="12038" width="11.5703125" bestFit="1" customWidth="1"/>
    <col min="12291" max="12292" width="15" customWidth="1"/>
    <col min="12294" max="12294" width="11.5703125" bestFit="1" customWidth="1"/>
    <col min="12547" max="12548" width="15" customWidth="1"/>
    <col min="12550" max="12550" width="11.5703125" bestFit="1" customWidth="1"/>
    <col min="12803" max="12804" width="15" customWidth="1"/>
    <col min="12806" max="12806" width="11.5703125" bestFit="1" customWidth="1"/>
    <col min="13059" max="13060" width="15" customWidth="1"/>
    <col min="13062" max="13062" width="11.5703125" bestFit="1" customWidth="1"/>
    <col min="13315" max="13316" width="15" customWidth="1"/>
    <col min="13318" max="13318" width="11.5703125" bestFit="1" customWidth="1"/>
    <col min="13571" max="13572" width="15" customWidth="1"/>
    <col min="13574" max="13574" width="11.5703125" bestFit="1" customWidth="1"/>
    <col min="13827" max="13828" width="15" customWidth="1"/>
    <col min="13830" max="13830" width="11.5703125" bestFit="1" customWidth="1"/>
    <col min="14083" max="14084" width="15" customWidth="1"/>
    <col min="14086" max="14086" width="11.5703125" bestFit="1" customWidth="1"/>
    <col min="14339" max="14340" width="15" customWidth="1"/>
    <col min="14342" max="14342" width="11.5703125" bestFit="1" customWidth="1"/>
    <col min="14595" max="14596" width="15" customWidth="1"/>
    <col min="14598" max="14598" width="11.5703125" bestFit="1" customWidth="1"/>
    <col min="14851" max="14852" width="15" customWidth="1"/>
    <col min="14854" max="14854" width="11.5703125" bestFit="1" customWidth="1"/>
    <col min="15107" max="15108" width="15" customWidth="1"/>
    <col min="15110" max="15110" width="11.5703125" bestFit="1" customWidth="1"/>
    <col min="15363" max="15364" width="15" customWidth="1"/>
    <col min="15366" max="15366" width="11.5703125" bestFit="1" customWidth="1"/>
    <col min="15619" max="15620" width="15" customWidth="1"/>
    <col min="15622" max="15622" width="11.5703125" bestFit="1" customWidth="1"/>
    <col min="15875" max="15876" width="15" customWidth="1"/>
    <col min="15878" max="15878" width="11.5703125" bestFit="1" customWidth="1"/>
    <col min="16131" max="16132" width="15" customWidth="1"/>
    <col min="16134" max="16134" width="11.5703125" bestFit="1" customWidth="1"/>
  </cols>
  <sheetData>
    <row r="1" spans="1:6" ht="12.75" customHeight="1" x14ac:dyDescent="0.2">
      <c r="A1" s="272">
        <v>2022</v>
      </c>
      <c r="B1" s="272" t="s">
        <v>347</v>
      </c>
      <c r="C1" s="272" t="s">
        <v>348</v>
      </c>
      <c r="D1" s="272"/>
    </row>
    <row r="2" spans="1:6" ht="12.75" customHeight="1" x14ac:dyDescent="0.2">
      <c r="A2" s="272" t="s">
        <v>349</v>
      </c>
      <c r="B2" s="272" t="s">
        <v>350</v>
      </c>
      <c r="C2" s="272" t="s">
        <v>351</v>
      </c>
      <c r="D2" s="272"/>
    </row>
    <row r="3" spans="1:6" ht="12.75" customHeight="1" x14ac:dyDescent="0.2">
      <c r="A3" s="263">
        <v>2007</v>
      </c>
      <c r="B3" s="273">
        <v>64120.14</v>
      </c>
      <c r="C3" s="274">
        <v>53760</v>
      </c>
      <c r="D3" s="274">
        <f t="shared" ref="D3:E19" si="0">B3/14</f>
        <v>4580.01</v>
      </c>
      <c r="E3" s="273">
        <f t="shared" si="0"/>
        <v>3840</v>
      </c>
    </row>
    <row r="4" spans="1:6" ht="12.75" customHeight="1" x14ac:dyDescent="0.2">
      <c r="A4" s="263">
        <v>2008</v>
      </c>
      <c r="B4" s="273">
        <v>65829.600000000006</v>
      </c>
      <c r="C4" s="274">
        <v>55020</v>
      </c>
      <c r="D4" s="274">
        <f t="shared" si="0"/>
        <v>4702.1142857142859</v>
      </c>
      <c r="E4" s="273">
        <f t="shared" si="0"/>
        <v>3930</v>
      </c>
    </row>
    <row r="5" spans="1:6" ht="12.75" customHeight="1" x14ac:dyDescent="0.2">
      <c r="A5" s="263">
        <v>2009</v>
      </c>
      <c r="B5" s="273">
        <v>68166.820000000007</v>
      </c>
      <c r="C5" s="274">
        <v>56280</v>
      </c>
      <c r="D5" s="274">
        <f t="shared" si="0"/>
        <v>4869.0585714285717</v>
      </c>
      <c r="E5" s="273">
        <f t="shared" si="0"/>
        <v>4020</v>
      </c>
    </row>
    <row r="6" spans="1:6" ht="12.75" customHeight="1" x14ac:dyDescent="0.2">
      <c r="A6" s="263">
        <v>2010</v>
      </c>
      <c r="B6" s="273">
        <v>68858.89</v>
      </c>
      <c r="C6" s="274">
        <v>57540</v>
      </c>
      <c r="D6" s="274">
        <f t="shared" si="0"/>
        <v>4918.4921428571424</v>
      </c>
      <c r="E6" s="273">
        <f t="shared" si="0"/>
        <v>4110</v>
      </c>
    </row>
    <row r="7" spans="1:6" ht="12.75" customHeight="1" x14ac:dyDescent="0.2">
      <c r="A7" s="263">
        <v>2011</v>
      </c>
      <c r="B7" s="273">
        <v>69450</v>
      </c>
      <c r="C7" s="274">
        <v>58800</v>
      </c>
      <c r="D7" s="274">
        <f t="shared" si="0"/>
        <v>4960.7142857142853</v>
      </c>
      <c r="E7" s="273">
        <f t="shared" si="0"/>
        <v>4200</v>
      </c>
    </row>
    <row r="8" spans="1:6" ht="12.75" customHeight="1" x14ac:dyDescent="0.2">
      <c r="A8" s="263">
        <v>2012</v>
      </c>
      <c r="B8" s="273">
        <v>71290</v>
      </c>
      <c r="C8" s="274">
        <v>59220</v>
      </c>
      <c r="D8" s="274">
        <f t="shared" si="0"/>
        <v>5092.1428571428569</v>
      </c>
      <c r="E8" s="273">
        <f t="shared" si="0"/>
        <v>4230</v>
      </c>
    </row>
    <row r="9" spans="1:6" ht="12.75" customHeight="1" x14ac:dyDescent="0.2">
      <c r="A9" s="263">
        <v>2013</v>
      </c>
      <c r="B9" s="273">
        <v>71280</v>
      </c>
      <c r="C9" s="274">
        <v>62160</v>
      </c>
      <c r="D9" s="274">
        <f t="shared" si="0"/>
        <v>5091.4285714285716</v>
      </c>
      <c r="E9" s="273">
        <f t="shared" si="0"/>
        <v>4440</v>
      </c>
    </row>
    <row r="10" spans="1:6" ht="12.75" customHeight="1" x14ac:dyDescent="0.2">
      <c r="A10" s="263">
        <v>2014</v>
      </c>
      <c r="B10" s="273">
        <v>72380</v>
      </c>
      <c r="C10" s="273">
        <v>63420</v>
      </c>
      <c r="D10" s="273">
        <f t="shared" si="0"/>
        <v>5170</v>
      </c>
      <c r="E10" s="273">
        <f t="shared" si="0"/>
        <v>4530</v>
      </c>
    </row>
    <row r="11" spans="1:6" ht="12.75" customHeight="1" x14ac:dyDescent="0.2">
      <c r="A11" s="263">
        <v>2015</v>
      </c>
      <c r="B11" s="273">
        <v>73670</v>
      </c>
      <c r="C11" s="273">
        <v>65100</v>
      </c>
      <c r="D11" s="273">
        <f t="shared" si="0"/>
        <v>5262.1428571428569</v>
      </c>
      <c r="E11" s="273">
        <f t="shared" si="0"/>
        <v>4650</v>
      </c>
    </row>
    <row r="12" spans="1:6" ht="12.75" customHeight="1" x14ac:dyDescent="0.2">
      <c r="A12" s="263">
        <v>2016</v>
      </c>
      <c r="B12" s="273">
        <v>74870</v>
      </c>
      <c r="C12" s="273">
        <v>68040</v>
      </c>
      <c r="D12" s="273">
        <f t="shared" si="0"/>
        <v>5347.8571428571431</v>
      </c>
      <c r="E12" s="273">
        <f t="shared" si="0"/>
        <v>4860</v>
      </c>
    </row>
    <row r="13" spans="1:6" ht="12.75" customHeight="1" x14ac:dyDescent="0.2">
      <c r="A13" s="263">
        <v>2017</v>
      </c>
      <c r="B13" s="273">
        <v>77610</v>
      </c>
      <c r="C13" s="273">
        <v>69720</v>
      </c>
      <c r="D13" s="273">
        <f t="shared" si="0"/>
        <v>5543.5714285714284</v>
      </c>
      <c r="E13" s="273">
        <f t="shared" si="0"/>
        <v>4980</v>
      </c>
    </row>
    <row r="14" spans="1:6" ht="12.75" customHeight="1" x14ac:dyDescent="0.2">
      <c r="A14" s="263">
        <v>2018</v>
      </c>
      <c r="B14" s="273">
        <v>79320</v>
      </c>
      <c r="C14" s="273">
        <v>71820</v>
      </c>
      <c r="D14" s="273">
        <f t="shared" si="0"/>
        <v>5665.7142857142853</v>
      </c>
      <c r="E14" s="273">
        <f t="shared" si="0"/>
        <v>5130</v>
      </c>
      <c r="F14" s="275"/>
    </row>
    <row r="15" spans="1:6" ht="12.75" customHeight="1" x14ac:dyDescent="0.2">
      <c r="A15" s="263">
        <v>2019</v>
      </c>
      <c r="B15" s="273">
        <v>81570</v>
      </c>
      <c r="C15" s="276">
        <v>73080</v>
      </c>
      <c r="D15" s="273">
        <f t="shared" si="0"/>
        <v>5826.4285714285716</v>
      </c>
      <c r="E15" s="276">
        <f t="shared" si="0"/>
        <v>5220</v>
      </c>
    </row>
    <row r="16" spans="1:6" ht="12.75" customHeight="1" x14ac:dyDescent="0.2">
      <c r="A16" s="263">
        <v>2020</v>
      </c>
      <c r="B16" s="273">
        <v>83410</v>
      </c>
      <c r="C16" s="276">
        <f>5370*14</f>
        <v>75180</v>
      </c>
      <c r="D16" s="273">
        <f t="shared" si="0"/>
        <v>5957.8571428571431</v>
      </c>
      <c r="E16" s="276">
        <f t="shared" si="0"/>
        <v>5370</v>
      </c>
    </row>
    <row r="17" spans="1:8" ht="12.75" customHeight="1" x14ac:dyDescent="0.2">
      <c r="A17" s="263">
        <v>2021</v>
      </c>
      <c r="B17" s="273">
        <v>84620</v>
      </c>
      <c r="C17" s="276">
        <v>77700</v>
      </c>
      <c r="D17" s="273">
        <f t="shared" si="0"/>
        <v>6044.2857142857147</v>
      </c>
      <c r="E17" s="276">
        <f t="shared" si="0"/>
        <v>5550</v>
      </c>
    </row>
    <row r="18" spans="1:8" ht="12.75" customHeight="1" x14ac:dyDescent="0.2">
      <c r="A18" s="263">
        <v>2022</v>
      </c>
      <c r="B18" s="273">
        <v>87160</v>
      </c>
      <c r="C18" s="276">
        <v>79380</v>
      </c>
      <c r="D18" s="273">
        <f t="shared" si="0"/>
        <v>6225.7142857142853</v>
      </c>
      <c r="E18" s="276">
        <f t="shared" si="0"/>
        <v>5670</v>
      </c>
    </row>
    <row r="19" spans="1:8" ht="12.75" customHeight="1" x14ac:dyDescent="0.2">
      <c r="A19" s="263">
        <v>2023</v>
      </c>
      <c r="B19" s="277">
        <v>100000</v>
      </c>
      <c r="C19" s="275">
        <v>80000</v>
      </c>
      <c r="D19" s="275">
        <f t="shared" si="0"/>
        <v>7142.8571428571431</v>
      </c>
      <c r="E19" s="275">
        <f t="shared" si="0"/>
        <v>5714.2857142857147</v>
      </c>
    </row>
    <row r="20" spans="1:8" ht="12.75" customHeight="1" x14ac:dyDescent="0.2">
      <c r="A20" s="263"/>
      <c r="B20" s="277"/>
      <c r="C20" s="275"/>
      <c r="D20" s="275"/>
    </row>
    <row r="21" spans="1:8" ht="12.75" customHeight="1" x14ac:dyDescent="0.2">
      <c r="A21" s="263" t="s">
        <v>352</v>
      </c>
      <c r="B21" s="277"/>
      <c r="C21" s="275"/>
      <c r="D21" s="275"/>
    </row>
    <row r="22" spans="1:8" ht="12.75" customHeight="1" x14ac:dyDescent="0.2">
      <c r="A22" s="263" t="s">
        <v>353</v>
      </c>
      <c r="B22" s="277"/>
      <c r="C22" s="275"/>
      <c r="D22" s="275"/>
    </row>
    <row r="23" spans="1:8" ht="12.75" customHeight="1" x14ac:dyDescent="0.2"/>
    <row r="24" spans="1:8" ht="12.75" customHeight="1" x14ac:dyDescent="0.2">
      <c r="A24" t="s">
        <v>354</v>
      </c>
    </row>
    <row r="25" spans="1:8" ht="12.75" customHeight="1" x14ac:dyDescent="0.2">
      <c r="B25" s="278" t="s">
        <v>355</v>
      </c>
    </row>
    <row r="26" spans="1:8" ht="12.75" customHeight="1" x14ac:dyDescent="0.2">
      <c r="A26" s="263" t="s">
        <v>356</v>
      </c>
      <c r="B26" t="s">
        <v>357</v>
      </c>
      <c r="F26" s="272" t="s">
        <v>358</v>
      </c>
      <c r="G26" s="272" t="s">
        <v>359</v>
      </c>
      <c r="H26" s="272" t="s">
        <v>360</v>
      </c>
    </row>
    <row r="27" spans="1:8" ht="12.75" customHeight="1" x14ac:dyDescent="0.2">
      <c r="A27" s="177">
        <v>39083</v>
      </c>
      <c r="B27" s="177">
        <v>39447</v>
      </c>
      <c r="C27" s="178">
        <v>3065.4</v>
      </c>
      <c r="E27">
        <v>2007</v>
      </c>
      <c r="F27" s="178">
        <f>12*C27</f>
        <v>36784.800000000003</v>
      </c>
      <c r="G27" s="178">
        <f t="shared" ref="G27:G35" si="1">F27*14/12</f>
        <v>42915.600000000006</v>
      </c>
      <c r="H27" s="279">
        <f t="shared" ref="H27:H35" si="2">B3/G27</f>
        <v>1.4940986494421606</v>
      </c>
    </row>
    <row r="28" spans="1:8" ht="12.75" customHeight="1" x14ac:dyDescent="0.2">
      <c r="A28" s="177">
        <v>39448</v>
      </c>
      <c r="B28" s="177">
        <v>39813</v>
      </c>
      <c r="C28" s="178">
        <v>3148.2</v>
      </c>
      <c r="D28" s="279"/>
      <c r="E28">
        <v>2008</v>
      </c>
      <c r="F28" s="178">
        <f>12*C28</f>
        <v>37778.399999999994</v>
      </c>
      <c r="G28" s="178">
        <f t="shared" si="1"/>
        <v>44074.799999999988</v>
      </c>
      <c r="H28" s="279">
        <f t="shared" si="2"/>
        <v>1.4935881728334564</v>
      </c>
    </row>
    <row r="29" spans="1:8" ht="12.75" customHeight="1" x14ac:dyDescent="0.2">
      <c r="A29" s="177">
        <v>39814</v>
      </c>
      <c r="B29" s="177">
        <v>40178</v>
      </c>
      <c r="C29" s="178">
        <v>3260</v>
      </c>
      <c r="D29" s="279"/>
      <c r="E29">
        <v>2009</v>
      </c>
      <c r="F29" s="178">
        <f>12*C29</f>
        <v>39120</v>
      </c>
      <c r="G29" s="178">
        <f t="shared" si="1"/>
        <v>45640</v>
      </c>
      <c r="H29" s="279">
        <f t="shared" si="2"/>
        <v>1.4935762489044699</v>
      </c>
    </row>
    <row r="30" spans="1:8" ht="12.75" customHeight="1" x14ac:dyDescent="0.2">
      <c r="A30" s="177">
        <v>40179</v>
      </c>
      <c r="B30" s="177">
        <v>40543</v>
      </c>
      <c r="C30" s="178">
        <v>3293.3</v>
      </c>
      <c r="D30" s="279"/>
      <c r="E30">
        <v>2010</v>
      </c>
      <c r="F30" s="178">
        <f>12*C30</f>
        <v>39519.600000000006</v>
      </c>
      <c r="G30" s="178">
        <f t="shared" si="1"/>
        <v>46106.200000000012</v>
      </c>
      <c r="H30" s="279">
        <f t="shared" si="2"/>
        <v>1.4934843903856745</v>
      </c>
    </row>
    <row r="31" spans="1:8" ht="12.75" customHeight="1" x14ac:dyDescent="0.2">
      <c r="A31" s="177">
        <v>40544</v>
      </c>
      <c r="B31" s="177">
        <v>40939</v>
      </c>
      <c r="C31" s="178">
        <v>3321.3</v>
      </c>
      <c r="D31" s="279"/>
      <c r="E31">
        <v>2011</v>
      </c>
      <c r="F31" s="178">
        <f>12*C31</f>
        <v>39855.600000000006</v>
      </c>
      <c r="G31" s="178">
        <f t="shared" si="1"/>
        <v>46498.200000000012</v>
      </c>
      <c r="H31" s="279">
        <f t="shared" si="2"/>
        <v>1.4936062041111264</v>
      </c>
    </row>
    <row r="32" spans="1:8" ht="12.75" customHeight="1" x14ac:dyDescent="0.2">
      <c r="A32" s="177">
        <v>40940</v>
      </c>
      <c r="B32" s="177">
        <v>41698</v>
      </c>
      <c r="C32" s="178">
        <v>3417.4</v>
      </c>
      <c r="D32" s="279"/>
      <c r="E32">
        <v>2012</v>
      </c>
      <c r="F32" s="178">
        <f>C31+11*C32</f>
        <v>40912.700000000004</v>
      </c>
      <c r="G32" s="178">
        <f t="shared" si="1"/>
        <v>47731.483333333337</v>
      </c>
      <c r="H32" s="279">
        <f t="shared" si="2"/>
        <v>1.4935634726066547</v>
      </c>
    </row>
    <row r="33" spans="1:8" ht="12.75" customHeight="1" x14ac:dyDescent="0.2">
      <c r="A33" s="177">
        <v>41699</v>
      </c>
      <c r="B33" s="177">
        <v>42046</v>
      </c>
      <c r="C33" s="178">
        <v>3479.7</v>
      </c>
      <c r="D33" s="279"/>
      <c r="E33">
        <v>2013</v>
      </c>
      <c r="F33" s="178">
        <f>12*C32</f>
        <v>41008.800000000003</v>
      </c>
      <c r="G33" s="178">
        <f t="shared" si="1"/>
        <v>47843.600000000006</v>
      </c>
      <c r="H33" s="279">
        <f t="shared" si="2"/>
        <v>1.4898544423914586</v>
      </c>
    </row>
    <row r="34" spans="1:8" ht="12.75" customHeight="1" x14ac:dyDescent="0.2">
      <c r="A34" s="177">
        <v>42047</v>
      </c>
      <c r="C34" s="178">
        <v>3479.7</v>
      </c>
      <c r="D34" s="279"/>
      <c r="E34">
        <v>2014</v>
      </c>
      <c r="F34" s="178">
        <f>2*C32+10*C33</f>
        <v>41631.800000000003</v>
      </c>
      <c r="G34" s="178">
        <f t="shared" si="1"/>
        <v>48570.433333333342</v>
      </c>
      <c r="H34" s="279">
        <f t="shared" si="2"/>
        <v>1.4902070052219696</v>
      </c>
    </row>
    <row r="35" spans="1:8" ht="12.75" customHeight="1" x14ac:dyDescent="0.2">
      <c r="E35">
        <v>2015</v>
      </c>
      <c r="F35" s="178">
        <f>1.4*C33+10.6*C34</f>
        <v>41756.400000000001</v>
      </c>
      <c r="G35" s="178">
        <f t="shared" si="1"/>
        <v>48715.799999999996</v>
      </c>
      <c r="H35" s="279">
        <f t="shared" si="2"/>
        <v>1.5122403819705312</v>
      </c>
    </row>
    <row r="36" spans="1:8" ht="12.75" customHeight="1" x14ac:dyDescent="0.2">
      <c r="E36">
        <v>2016</v>
      </c>
    </row>
    <row r="37" spans="1:8" ht="12.75" customHeight="1" x14ac:dyDescent="0.2">
      <c r="A37" t="s">
        <v>361</v>
      </c>
    </row>
    <row r="38" spans="1:8" ht="12.75" customHeight="1" x14ac:dyDescent="0.2"/>
    <row r="39" spans="1:8" ht="12.75" customHeight="1" x14ac:dyDescent="0.2">
      <c r="A39" t="s">
        <v>362</v>
      </c>
    </row>
    <row r="40" spans="1:8" ht="12.75" customHeight="1" x14ac:dyDescent="0.2">
      <c r="A40" t="s">
        <v>363</v>
      </c>
    </row>
    <row r="41" spans="1:8" ht="12.75" customHeight="1" x14ac:dyDescent="0.2">
      <c r="A41" t="s">
        <v>364</v>
      </c>
    </row>
    <row r="42" spans="1:8" ht="12.75" customHeight="1" x14ac:dyDescent="0.2"/>
    <row r="43" spans="1:8" ht="12.75" customHeight="1" x14ac:dyDescent="0.2">
      <c r="A43" t="s">
        <v>365</v>
      </c>
    </row>
    <row r="44" spans="1:8" ht="12.75" customHeight="1" x14ac:dyDescent="0.2">
      <c r="B44" s="278" t="s">
        <v>366</v>
      </c>
    </row>
    <row r="45" spans="1:8" ht="12.75" customHeight="1" x14ac:dyDescent="0.2"/>
    <row r="46" spans="1:8" ht="12.75" customHeight="1" x14ac:dyDescent="0.2">
      <c r="A46" t="s">
        <v>367</v>
      </c>
    </row>
    <row r="47" spans="1:8" ht="12.75" customHeight="1" x14ac:dyDescent="0.2">
      <c r="B47" t="s">
        <v>368</v>
      </c>
    </row>
    <row r="48" spans="1:8" ht="12.75" customHeight="1" x14ac:dyDescent="0.2"/>
    <row r="49" spans="1:1" ht="12.75" customHeight="1" x14ac:dyDescent="0.2">
      <c r="A49">
        <v>2007</v>
      </c>
    </row>
    <row r="50" spans="1:1" ht="12.75" customHeight="1" x14ac:dyDescent="0.2">
      <c r="A50">
        <v>2008</v>
      </c>
    </row>
    <row r="51" spans="1:1" ht="12.75" customHeight="1" x14ac:dyDescent="0.2">
      <c r="A51">
        <v>2009</v>
      </c>
    </row>
    <row r="52" spans="1:1" ht="12.75" customHeight="1" x14ac:dyDescent="0.2">
      <c r="A52">
        <v>2010</v>
      </c>
    </row>
    <row r="53" spans="1:1" ht="12.75" customHeight="1" x14ac:dyDescent="0.2">
      <c r="A53">
        <v>2011</v>
      </c>
    </row>
    <row r="54" spans="1:1" ht="12.75" customHeight="1" x14ac:dyDescent="0.2">
      <c r="A54">
        <v>2012</v>
      </c>
    </row>
    <row r="55" spans="1:1" ht="12.75" customHeight="1" x14ac:dyDescent="0.2">
      <c r="A55">
        <v>2013</v>
      </c>
    </row>
    <row r="56" spans="1:1" ht="12.75" customHeight="1" x14ac:dyDescent="0.2">
      <c r="A56">
        <v>2014</v>
      </c>
    </row>
    <row r="57" spans="1:1" ht="12.75" customHeight="1" x14ac:dyDescent="0.2">
      <c r="A57">
        <v>2015</v>
      </c>
    </row>
    <row r="58" spans="1:1" ht="12.75" customHeight="1" x14ac:dyDescent="0.2">
      <c r="A58">
        <v>2016</v>
      </c>
    </row>
    <row r="60" spans="1:1" x14ac:dyDescent="0.2">
      <c r="A60" s="262" t="s">
        <v>369</v>
      </c>
    </row>
    <row r="61" spans="1:1" x14ac:dyDescent="0.2">
      <c r="A61" s="278" t="s">
        <v>370</v>
      </c>
    </row>
    <row r="62" spans="1:1" x14ac:dyDescent="0.2">
      <c r="A62" s="278" t="s">
        <v>371</v>
      </c>
    </row>
    <row r="63" spans="1:1" x14ac:dyDescent="0.2">
      <c r="A63" s="278"/>
    </row>
    <row r="65" spans="1:8" x14ac:dyDescent="0.2">
      <c r="A65" s="280" t="s">
        <v>372</v>
      </c>
    </row>
    <row r="66" spans="1:8" x14ac:dyDescent="0.2">
      <c r="D66" s="281" t="s">
        <v>373</v>
      </c>
      <c r="E66" s="281" t="s">
        <v>374</v>
      </c>
      <c r="F66" s="281" t="s">
        <v>375</v>
      </c>
    </row>
    <row r="67" spans="1:8" x14ac:dyDescent="0.2">
      <c r="A67" s="282" t="s">
        <v>376</v>
      </c>
      <c r="D67" s="178">
        <v>4113.2</v>
      </c>
      <c r="E67">
        <v>14</v>
      </c>
      <c r="F67" s="178">
        <f>D67*E67</f>
        <v>57584.799999999996</v>
      </c>
      <c r="G67" s="178"/>
    </row>
    <row r="68" spans="1:8" x14ac:dyDescent="0.2">
      <c r="A68" t="s">
        <v>377</v>
      </c>
      <c r="D68" s="178">
        <v>182.4</v>
      </c>
      <c r="E68">
        <v>14</v>
      </c>
      <c r="F68" s="178">
        <f>D68*E68</f>
        <v>2553.6</v>
      </c>
    </row>
    <row r="69" spans="1:8" x14ac:dyDescent="0.2">
      <c r="A69" t="s">
        <v>378</v>
      </c>
      <c r="D69" s="178">
        <f>SUM(D67:D68)</f>
        <v>4295.5999999999995</v>
      </c>
      <c r="F69" s="178">
        <f>SUM(F67:F68)</f>
        <v>60138.399999999994</v>
      </c>
    </row>
    <row r="70" spans="1:8" x14ac:dyDescent="0.2">
      <c r="D70" s="178"/>
      <c r="F70" s="178"/>
    </row>
    <row r="71" spans="1:8" x14ac:dyDescent="0.2">
      <c r="A71" s="282" t="s">
        <v>379</v>
      </c>
      <c r="D71" s="178"/>
      <c r="F71" s="178"/>
      <c r="G71" s="178"/>
    </row>
    <row r="72" spans="1:8" x14ac:dyDescent="0.2">
      <c r="A72" t="s">
        <v>380</v>
      </c>
      <c r="C72" s="283">
        <v>3.5349999999999999E-2</v>
      </c>
      <c r="D72" s="178">
        <f>C72*D$69</f>
        <v>151.84945999999997</v>
      </c>
      <c r="E72">
        <v>14</v>
      </c>
      <c r="F72" s="178">
        <f>D72*E72</f>
        <v>2125.8924399999996</v>
      </c>
    </row>
    <row r="73" spans="1:8" x14ac:dyDescent="0.2">
      <c r="A73" t="s">
        <v>381</v>
      </c>
      <c r="C73" s="283">
        <v>5.0000000000000001E-3</v>
      </c>
      <c r="D73" s="178">
        <f>C73*D$69</f>
        <v>21.477999999999998</v>
      </c>
      <c r="E73">
        <v>12</v>
      </c>
      <c r="F73" s="178">
        <f>D73*E73</f>
        <v>257.73599999999999</v>
      </c>
    </row>
    <row r="74" spans="1:8" x14ac:dyDescent="0.2">
      <c r="A74" t="s">
        <v>382</v>
      </c>
      <c r="C74" s="283">
        <v>4.7000000000000002E-3</v>
      </c>
      <c r="D74" s="178">
        <f>C74*D$69</f>
        <v>20.189319999999999</v>
      </c>
      <c r="E74">
        <v>12</v>
      </c>
      <c r="F74" s="178">
        <f>D74*E74</f>
        <v>242.27184</v>
      </c>
    </row>
    <row r="75" spans="1:8" x14ac:dyDescent="0.2">
      <c r="A75" t="s">
        <v>383</v>
      </c>
      <c r="C75" s="283">
        <v>3.9E-2</v>
      </c>
      <c r="D75" s="178">
        <f>C75*D$69</f>
        <v>167.52839999999998</v>
      </c>
      <c r="E75">
        <v>12</v>
      </c>
      <c r="F75" s="178">
        <f>D75*E75</f>
        <v>2010.3407999999997</v>
      </c>
      <c r="G75" s="178"/>
    </row>
    <row r="76" spans="1:8" x14ac:dyDescent="0.2">
      <c r="A76" t="s">
        <v>384</v>
      </c>
      <c r="C76" s="283">
        <v>0.33</v>
      </c>
      <c r="D76" s="178">
        <f>C76*D$69</f>
        <v>1417.5479999999998</v>
      </c>
      <c r="E76">
        <v>14</v>
      </c>
      <c r="F76" s="178">
        <f>D76*E76</f>
        <v>19845.671999999999</v>
      </c>
      <c r="H76" s="178"/>
    </row>
    <row r="77" spans="1:8" x14ac:dyDescent="0.2">
      <c r="A77" t="s">
        <v>385</v>
      </c>
      <c r="F77" s="178">
        <f>SUM(F72:F76)</f>
        <v>24481.913079999998</v>
      </c>
    </row>
    <row r="79" spans="1:8" x14ac:dyDescent="0.2">
      <c r="A79" s="280" t="s">
        <v>386</v>
      </c>
      <c r="B79" s="280"/>
      <c r="C79" s="280"/>
      <c r="D79" s="280"/>
      <c r="E79" s="280"/>
      <c r="F79" s="284">
        <f>ROUND(F69+F77,0)</f>
        <v>84620</v>
      </c>
    </row>
  </sheetData>
  <sheetProtection algorithmName="SHA-512" hashValue="KliS6KQzhpne5jv0TPkOJcGAEtOzqUOEndWpsIHB0V9xavL+BTfpR2TfMP9XUsU7dNrDHW1nfrjEjUmvwwwCqA==" saltValue="I6WHh4nIx7JicSKkJwFgoQ==" spinCount="100000" sheet="1" objects="1" scenarios="1"/>
  <hyperlinks>
    <hyperlink ref="B25" r:id="rId1" xr:uid="{61A0B237-8CA2-4635-9C7E-8ED7BC70B775}"/>
    <hyperlink ref="B44" r:id="rId2" xr:uid="{CC6FAC6B-E55C-471D-BCEC-3C25B77FFB28}"/>
    <hyperlink ref="A61" r:id="rId3" xr:uid="{31D69447-719A-432A-9EE9-8BFC2048504E}"/>
    <hyperlink ref="A62" r:id="rId4" xr:uid="{61CAE0BC-CFA9-4E80-B7CC-1D89F3FC1AE5}"/>
  </hyperlinks>
  <pageMargins left="0.78740157499999996" right="0.78740157499999996" top="0.984251969" bottom="0.984251969" header="0.4921259845" footer="0.4921259845"/>
  <pageSetup paperSize="9" orientation="portrait" r:id="rId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PresentationFormat/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103</vt:i4>
      </vt:variant>
    </vt:vector>
  </HeadingPairs>
  <TitlesOfParts>
    <vt:vector size="112" baseType="lpstr">
      <vt:lpstr>Zahlungsantrag LEW14-20</vt:lpstr>
      <vt:lpstr>TABLE Fördergeber</vt:lpstr>
      <vt:lpstr>Auswahl Belegaufstellungen</vt:lpstr>
      <vt:lpstr>Übersicht</vt:lpstr>
      <vt:lpstr>TABLE Units</vt:lpstr>
      <vt:lpstr>Standardkosten</vt:lpstr>
      <vt:lpstr>Notizen</vt:lpstr>
      <vt:lpstr>TABLE Beschäftigungsgruppen</vt:lpstr>
      <vt:lpstr>TABLE Gehaltsgrenzen</vt:lpstr>
      <vt:lpstr>BeschaeftGruppe</vt:lpstr>
      <vt:lpstr>BeschaeftTable</vt:lpstr>
      <vt:lpstr>'Zahlungsantrag LEW14-20'!Druckbereich</vt:lpstr>
      <vt:lpstr>gblUnits_ItemUnits</vt:lpstr>
      <vt:lpstr>gblUnits_UnitCodeLookup</vt:lpstr>
      <vt:lpstr>'Zahlungsantrag LEW14-20'!PaymAppl_AMALogoArea</vt:lpstr>
      <vt:lpstr>'Zahlungsantrag LEW14-20'!PaymAppl_AmountExclTax</vt:lpstr>
      <vt:lpstr>'Zahlungsantrag LEW14-20'!PaymAppl_AmountInclTax</vt:lpstr>
      <vt:lpstr>'Zahlungsantrag LEW14-20'!PaymAppl_ApplicantID</vt:lpstr>
      <vt:lpstr>'Zahlungsantrag LEW14-20'!PaymAppl_ApplicantName</vt:lpstr>
      <vt:lpstr>'Zahlungsantrag LEW14-20'!PaymAppl_ApplicationID</vt:lpstr>
      <vt:lpstr>'Zahlungsantrag LEW14-20'!PaymAppl_AppliedAmount</vt:lpstr>
      <vt:lpstr>'Zahlungsantrag LEW14-20'!PaymAppl_BIC</vt:lpstr>
      <vt:lpstr>'Zahlungsantrag LEW14-20'!PaymAppl_CoupleNameA</vt:lpstr>
      <vt:lpstr>'Zahlungsantrag LEW14-20'!PaymAppl_CoupleNameB</vt:lpstr>
      <vt:lpstr>'Zahlungsantrag LEW14-20'!PaymAppl_DataExportDate</vt:lpstr>
      <vt:lpstr>'Zahlungsantrag LEW14-20'!PaymAppl_FormVersion</vt:lpstr>
      <vt:lpstr>'Zahlungsantrag LEW14-20'!PaymAppl_IBAN</vt:lpstr>
      <vt:lpstr>'Zahlungsantrag LEW14-20'!PaymAppl_IndividualName</vt:lpstr>
      <vt:lpstr>'Zahlungsantrag LEW14-20'!PaymAppl_IntentCode</vt:lpstr>
      <vt:lpstr>'Zahlungsantrag LEW14-20'!PaymAppl_IntentName</vt:lpstr>
      <vt:lpstr>'Zahlungsantrag LEW14-20'!PaymAppl_LegalEntityName</vt:lpstr>
      <vt:lpstr>'Zahlungsantrag LEW14-20'!PaymAppl_LEWDataExportDir</vt:lpstr>
      <vt:lpstr>'Zahlungsantrag LEW14-20'!PaymAppl_PartialPaymID</vt:lpstr>
      <vt:lpstr>'Zahlungsantrag LEW14-20'!PaymAppl_PartialPaymSelect</vt:lpstr>
      <vt:lpstr>'Zahlungsantrag LEW14-20'!PaymAppl_PartialPaymTitle</vt:lpstr>
      <vt:lpstr>'Zahlungsantrag LEW14-20'!PaymAppl_PersonGroupName</vt:lpstr>
      <vt:lpstr>'Zahlungsantrag LEW14-20'!PaymAppl_PrevSponsor</vt:lpstr>
      <vt:lpstr>'Zahlungsantrag LEW14-20'!PaymAppl_ProjectTypes</vt:lpstr>
      <vt:lpstr>'Zahlungsantrag LEW14-20'!PaymAppl_ProvinceIdx</vt:lpstr>
      <vt:lpstr>'Zahlungsantrag LEW14-20'!PaymAppl_ProvinceLogo</vt:lpstr>
      <vt:lpstr>'Zahlungsantrag LEW14-20'!PaymAppl_Revenue</vt:lpstr>
      <vt:lpstr>'Zahlungsantrag LEW14-20'!PaymAppl_Sponsor</vt:lpstr>
      <vt:lpstr>'Zahlungsantrag LEW14-20'!PaymAppl_SponsorLogoArea</vt:lpstr>
      <vt:lpstr>'Zahlungsantrag LEW14-20'!PaymAppl_SupportPeriodEnd</vt:lpstr>
      <vt:lpstr>'Zahlungsantrag LEW14-20'!PaymAppl_SupportPeriodStart</vt:lpstr>
      <vt:lpstr>'Zahlungsantrag LEW14-20'!PaymAppl_TaxDeduct</vt:lpstr>
      <vt:lpstr>ProjectTypeSponsors</vt:lpstr>
      <vt:lpstr>Notizen!ScratchPad_ApplicantID</vt:lpstr>
      <vt:lpstr>Notizen!ScratchPad_ApplicantName</vt:lpstr>
      <vt:lpstr>Notizen!ScratchPad_ApplicationID</vt:lpstr>
      <vt:lpstr>Notizen!ScratchPad_ApplicationSubject</vt:lpstr>
      <vt:lpstr>Notizen!ScratchPad_DefaultCursorPos</vt:lpstr>
      <vt:lpstr>Notizen!ScratchPad_FormVersion</vt:lpstr>
      <vt:lpstr>Notizen!ScratchPad_SupportPeriodEnd</vt:lpstr>
      <vt:lpstr>Notizen!ScratchPad_SupportPeriodStart</vt:lpstr>
      <vt:lpstr>Notizen!ScratchPad_TaxDeduct</vt:lpstr>
      <vt:lpstr>Standardkosten!StdCost_AcceptedCostVOK</vt:lpstr>
      <vt:lpstr>Standardkosten!StdCost_AcceptedCostVWK</vt:lpstr>
      <vt:lpstr>Standardkosten!StdCost_ApplicantIDCell</vt:lpstr>
      <vt:lpstr>Standardkosten!StdCost_ApplicantNameCell</vt:lpstr>
      <vt:lpstr>Standardkosten!StdCost_ApplicationIDCell</vt:lpstr>
      <vt:lpstr>Standardkosten!StdCost_ApplicationSubject</vt:lpstr>
      <vt:lpstr>Standardkosten!StdCost_ApplicationSubjectShadow</vt:lpstr>
      <vt:lpstr>Standardkosten!StdCost_AppliedCost</vt:lpstr>
      <vt:lpstr>Standardkosten!StdCost_DefaultActiveCell</vt:lpstr>
      <vt:lpstr>Standardkosten!StdCost_FormVersion</vt:lpstr>
      <vt:lpstr>Standardkosten!StdCost_PrintFilterColumn</vt:lpstr>
      <vt:lpstr>Standardkosten!StdCost_PrintFilterRow</vt:lpstr>
      <vt:lpstr>Standardkosten!StdCost_ReceiptPasteGuardRow</vt:lpstr>
      <vt:lpstr>Standardkosten!StdCost_ReceiptRangeHeadRow</vt:lpstr>
      <vt:lpstr>Standardkosten!StdCost_ReceiptRangeTailRow</vt:lpstr>
      <vt:lpstr>Standardkosten!StdCost_ReceiptTemplateRow</vt:lpstr>
      <vt:lpstr>Standardkosten!StdCost_ReducedCostVOK</vt:lpstr>
      <vt:lpstr>Standardkosten!StdCost_ReducedCostVWK</vt:lpstr>
      <vt:lpstr>Standardkosten!StdCost_SanctionsVOK</vt:lpstr>
      <vt:lpstr>Standardkosten!StdCost_SelectModeButtonRows</vt:lpstr>
      <vt:lpstr>Standardkosten!StdCost_SignatureRange</vt:lpstr>
      <vt:lpstr>Standardkosten!StdCost_SupportPeriodEndCell</vt:lpstr>
      <vt:lpstr>Standardkosten!StdCost_SupportPeriodStartCell</vt:lpstr>
      <vt:lpstr>Standardkosten!StdCost_TaxDeductCell</vt:lpstr>
      <vt:lpstr>Standardkosten!StdCost_TotalCost</vt:lpstr>
      <vt:lpstr>'Auswahl Belegaufstellungen'!Stm_ApplicantID</vt:lpstr>
      <vt:lpstr>'Auswahl Belegaufstellungen'!Stm_ApplicantName</vt:lpstr>
      <vt:lpstr>'Auswahl Belegaufstellungen'!Stm_ApplicationID</vt:lpstr>
      <vt:lpstr>'Auswahl Belegaufstellungen'!Stm_FormVersion</vt:lpstr>
      <vt:lpstr>'Auswahl Belegaufstellungen'!Stm_SupportPeriodEnd</vt:lpstr>
      <vt:lpstr>'Auswahl Belegaufstellungen'!Stm_SupportPeriodStart</vt:lpstr>
      <vt:lpstr>'Auswahl Belegaufstellungen'!Stm_TaxDeduct</vt:lpstr>
      <vt:lpstr>'Auswahl Belegaufstellungen'!Stm_ViewMode</vt:lpstr>
      <vt:lpstr>'Auswahl Belegaufstellungen'!Stm_ViewModeSelectRange</vt:lpstr>
      <vt:lpstr>Übersicht!Summary_ApplicantID</vt:lpstr>
      <vt:lpstr>Übersicht!Summary_ApplicantName</vt:lpstr>
      <vt:lpstr>Übersicht!Summary_ApplicationID</vt:lpstr>
      <vt:lpstr>Übersicht!Summary_ButtonARows</vt:lpstr>
      <vt:lpstr>Übersicht!Summary_ButtonBRows</vt:lpstr>
      <vt:lpstr>Übersicht!Summary_ButtonCRows</vt:lpstr>
      <vt:lpstr>Übersicht!Summary_ButtonDRows</vt:lpstr>
      <vt:lpstr>Übersicht!Summary_ButtonRows</vt:lpstr>
      <vt:lpstr>Übersicht!Summary_ButtonVisibilityRow</vt:lpstr>
      <vt:lpstr>Übersicht!Summary_FooterTemplateRange</vt:lpstr>
      <vt:lpstr>Übersicht!Summary_FormVersion</vt:lpstr>
      <vt:lpstr>Übersicht!Summary_GlobalFooterTemplateRange</vt:lpstr>
      <vt:lpstr>Übersicht!Summary_GroupByCell</vt:lpstr>
      <vt:lpstr>Übersicht!Summary_GroupByCellShadow</vt:lpstr>
      <vt:lpstr>Übersicht!Summary_HeaderTemplateRange</vt:lpstr>
      <vt:lpstr>Übersicht!Summary_ItemTemplateRow</vt:lpstr>
      <vt:lpstr>Übersicht!Summary_LockButtonRows</vt:lpstr>
      <vt:lpstr>Übersicht!Summary_ModeButtonRows</vt:lpstr>
      <vt:lpstr>Übersicht!Summary_SupportPeriodEnd</vt:lpstr>
      <vt:lpstr>Übersicht!Summary_SupportPeriodStart</vt:lpstr>
      <vt:lpstr>Übersicht!Summary_TaxDeduct</vt:lpstr>
      <vt:lpstr>Übersicht!Summary_TemplateRange</vt:lpstr>
    </vt:vector>
  </TitlesOfParts>
  <Manager>Rita Froschauer</Manager>
  <Company>AMA - Agrarmarkt Austria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Belegaufstellungen</dc:title>
  <dc:subject>Belegaufstellungen</dc:subject>
  <dc:creator>Roland Lieger</dc:creator>
  <cp:keywords/>
  <dc:description>Stand: 20. Jan. 2022 / Version 469.25</dc:description>
  <cp:lastModifiedBy>Killinger, Andreas</cp:lastModifiedBy>
  <cp:revision>469</cp:revision>
  <cp:lastPrinted>2024-01-31T11:14:57Z</cp:lastPrinted>
  <dcterms:created xsi:type="dcterms:W3CDTF">2022-01-20T08:59:59Z</dcterms:created>
  <dcterms:modified xsi:type="dcterms:W3CDTF">2024-02-22T13:34:25Z</dcterms:modified>
  <cp:category/>
  <cp:contentStatus/>
  <dc:language/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Agrarmarkt Austria</vt:lpwstr>
  </property>
  <property fmtid="{D5CDD505-2E9C-101B-9397-08002B2CF9AE}" pid="3" name="Abteilung">
    <vt:lpwstr>GBII /Abt. 5 / Ref.17 - Projekte</vt:lpwstr>
  </property>
  <property fmtid="{D5CDD505-2E9C-101B-9397-08002B2CF9AE}" pid="4" name="Bearbeitet von">
    <vt:lpwstr>Rita Froschauer</vt:lpwstr>
  </property>
  <property fmtid="{D5CDD505-2E9C-101B-9397-08002B2CF9AE}" pid="5" name="Abgabe um">
    <vt:lpwstr>31. Jan. 2024 12:21</vt:lpwstr>
  </property>
  <property fmtid="{D5CDD505-2E9C-101B-9397-08002B2CF9AE}" pid="6" name="Abgabedatum:">
    <vt:filetime>2024-01-31T11:21:00Z</vt:filetime>
  </property>
</Properties>
</file>