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workbookProtection lockStructure="1"/>
  <bookViews>
    <workbookView xWindow="360" yWindow="72" windowWidth="21192" windowHeight="13176" firstSheet="1" activeTab="1"/>
  </bookViews>
  <sheets>
    <sheet name="TEMPLATE Zahlungsantrag" sheetId="1" state="hidden" r:id="rId1"/>
    <sheet name="Zahlungsantrag LEW14-20" sheetId="23" r:id="rId2"/>
    <sheet name="TABLE Fördergeber" sheetId="3" state="hidden" r:id="rId3"/>
    <sheet name="TEMPLATE Auswahl Belegaufst." sheetId="4" state="hidden" r:id="rId4"/>
    <sheet name="Auswahl Belegaufstellungen" sheetId="24" state="hidden" r:id="rId5"/>
    <sheet name="TEMPLATE Übersicht" sheetId="7" state="hidden" r:id="rId6"/>
    <sheet name="TEMPLATE Invest &amp; Sachkosten" sheetId="8" state="hidden" r:id="rId7"/>
    <sheet name="TEMPLATE Export LEW Inv&amp;Sachk." sheetId="9" state="hidden" r:id="rId8"/>
    <sheet name="TABLE Units" sheetId="10" state="hidden" r:id="rId9"/>
    <sheet name="TEMPLATE Export LEW Stdkosten" sheetId="12" state="hidden" r:id="rId10"/>
    <sheet name="TEMPLATE Unbare Sachleistungen" sheetId="13" state="hidden" r:id="rId11"/>
    <sheet name="TEMPLATE Export LEW Unbare Sach" sheetId="14" state="hidden" r:id="rId12"/>
    <sheet name="TEMPLATE Notizen" sheetId="17" state="hidden" r:id="rId13"/>
    <sheet name="TABLE Gehaltsgrenzen" sheetId="18" state="hidden" r:id="rId14"/>
  </sheets>
  <definedNames>
    <definedName name="_xlnm.Print_Area" localSheetId="0">'TEMPLATE Zahlungsantrag'!$A$1:$AM$135</definedName>
    <definedName name="_xlnm.Print_Area" localSheetId="1">'Zahlungsantrag LEW14-20'!$A$1:$AM$135</definedName>
    <definedName name="Form_Button_AddMultipleReceipts" localSheetId="6" hidden="1">'TEMPLATE Invest &amp; Sachkosten'!$F$24</definedName>
    <definedName name="Form_Button_AddMultipleReceipts" localSheetId="10" hidden="1">'TEMPLATE Unbare Sachleistungen'!$F$36</definedName>
    <definedName name="Form_Button_AddReceipt" localSheetId="6" hidden="1">'TEMPLATE Invest &amp; Sachkosten'!$D$24</definedName>
    <definedName name="Form_Button_AddReceipt" localSheetId="10" hidden="1">'TEMPLATE Unbare Sachleistungen'!$E$36</definedName>
    <definedName name="Form_Button_AddWorker" localSheetId="10" hidden="1">'TEMPLATE Unbare Sachleistungen'!$E$21</definedName>
    <definedName name="Form_Button_CreateInKindContribSheet" localSheetId="4" hidden="1">'Auswahl Belegaufstellungen'!$D$19</definedName>
    <definedName name="Form_Button_CreateInKindContribSheet" localSheetId="3" hidden="1">'TEMPLATE Auswahl Belegaufst.'!$D$19</definedName>
    <definedName name="Form_Button_CreateInKindContribSheet" localSheetId="5" hidden="1">'TEMPLATE Übersicht'!$C$23</definedName>
    <definedName name="Form_Button_CreateInvestSheet" localSheetId="4" hidden="1">'Auswahl Belegaufstellungen'!$B$19</definedName>
    <definedName name="Form_Button_CreateInvestSheet" localSheetId="3" hidden="1">'TEMPLATE Auswahl Belegaufst.'!$B$19</definedName>
    <definedName name="Form_Button_CreateInvestSheet" localSheetId="5" hidden="1">'TEMPLATE Übersicht'!$A$23</definedName>
    <definedName name="Form_Button_CreateLabourSheet" localSheetId="4" hidden="1">'Auswahl Belegaufstellungen'!$B$24</definedName>
    <definedName name="Form_Button_CreateLabourSheet" localSheetId="3" hidden="1">'TEMPLATE Auswahl Belegaufst.'!$B$24</definedName>
    <definedName name="Form_Button_CreateLabourSheet" localSheetId="5" hidden="1">'TEMPLATE Übersicht'!$B$28</definedName>
    <definedName name="Form_Button_CreateMaterialSheet" localSheetId="4" hidden="1">'Auswahl Belegaufstellungen'!$C$19</definedName>
    <definedName name="Form_Button_CreateMaterialSheet" localSheetId="3" hidden="1">'TEMPLATE Auswahl Belegaufst.'!$C$19</definedName>
    <definedName name="Form_Button_CreateMaterialSheet" localSheetId="5" hidden="1">'TEMPLATE Übersicht'!$B$23</definedName>
    <definedName name="Form_Button_CreateScratchPadSheet" localSheetId="4" hidden="1">'Auswahl Belegaufstellungen'!$D$24</definedName>
    <definedName name="Form_Button_CreateScratchPadSheet" localSheetId="3" hidden="1">'TEMPLATE Auswahl Belegaufst.'!$D$24</definedName>
    <definedName name="Form_Button_CreateScratchPadSheet" localSheetId="12" hidden="1">'TEMPLATE Notizen'!$H$7</definedName>
    <definedName name="Form_Button_CreateScratchPadSheet" localSheetId="5" hidden="1">'TEMPLATE Übersicht'!$B$28</definedName>
    <definedName name="Form_Button_CreateStdCostSheet" localSheetId="4" hidden="1">'Auswahl Belegaufstellungen'!$C$24</definedName>
    <definedName name="Form_Button_CreateStdCostSheet" localSheetId="3" hidden="1">'TEMPLATE Auswahl Belegaufst.'!$C$24</definedName>
    <definedName name="Form_Button_CreateStdCostSheet" localSheetId="5" hidden="1">'TEMPLATE Übersicht'!$F$23</definedName>
    <definedName name="Form_Button_DeleteSheet" localSheetId="12" hidden="1">'TEMPLATE Notizen'!$H$3</definedName>
    <definedName name="Form_Button_DelReceipt" localSheetId="6" hidden="1">'TEMPLATE Invest &amp; Sachkosten'!$E$24</definedName>
    <definedName name="Form_Button_DelReceipt" localSheetId="10" hidden="1">'TEMPLATE Unbare Sachleistungen'!$E$36</definedName>
    <definedName name="Form_Button_DelWorker" localSheetId="10" hidden="1">'TEMPLATE Unbare Sachleistungen'!$F$21</definedName>
    <definedName name="Form_Button_DuplicateSheet" localSheetId="6" hidden="1">'TEMPLATE Invest &amp; Sachkosten'!$G$9</definedName>
    <definedName name="Form_Button_DuplicateSheet" localSheetId="10" hidden="1">'TEMPLATE Unbare Sachleistungen'!$H$7</definedName>
    <definedName name="Form_Button_EraseAll" localSheetId="4" hidden="1">'Auswahl Belegaufstellungen'!$C$14</definedName>
    <definedName name="Form_Button_EraseAll" localSheetId="3" hidden="1">'TEMPLATE Auswahl Belegaufst.'!$C$14</definedName>
    <definedName name="Form_Button_EraseAll" localSheetId="6" hidden="1">'TEMPLATE Invest &amp; Sachkosten'!$G$5</definedName>
    <definedName name="Form_Button_EraseAll" localSheetId="5" hidden="1">'TEMPLATE Übersicht'!$B$19</definedName>
    <definedName name="Form_Button_EraseAll" localSheetId="10" hidden="1">'TEMPLATE Unbare Sachleistungen'!$H$3</definedName>
    <definedName name="Form_Button_ExportToLEW" localSheetId="6" hidden="1">'TEMPLATE Invest &amp; Sachkosten'!$G$18</definedName>
    <definedName name="Form_Button_ExportToLEW" localSheetId="10" hidden="1">'TEMPLATE Unbare Sachleistungen'!$H$16</definedName>
    <definedName name="Form_Button_LockAll" localSheetId="4" hidden="1">'Auswahl Belegaufstellungen'!$C$40</definedName>
    <definedName name="Form_Button_LockAll" localSheetId="3" hidden="1">'TEMPLATE Auswahl Belegaufst.'!$C$40</definedName>
    <definedName name="Form_Button_LockAll" localSheetId="6" hidden="1">'TEMPLATE Invest &amp; Sachkosten'!$H$9</definedName>
    <definedName name="Form_Button_LockAll" localSheetId="5" hidden="1">'TEMPLATE Übersicht'!$B$28</definedName>
    <definedName name="Form_Button_LockAll" localSheetId="10" hidden="1">'TEMPLATE Unbare Sachleistungen'!$I$7</definedName>
    <definedName name="Form_Button_ModeApplication" localSheetId="5" hidden="1">'TEMPLATE Übersicht'!$B$17</definedName>
    <definedName name="Form_Button_ModeVOK" localSheetId="5" hidden="1">'TEMPLATE Übersicht'!$D$17</definedName>
    <definedName name="Form_Button_ModeVWK" localSheetId="5" hidden="1">'TEMPLATE Übersicht'!$C$17</definedName>
    <definedName name="Form_Button_RemoveMacros" localSheetId="6" hidden="1">'TEMPLATE Invest &amp; Sachkosten'!$G$14</definedName>
    <definedName name="Form_Button_RemoveMacros" localSheetId="10" hidden="1">'TEMPLATE Unbare Sachleistungen'!$H$12</definedName>
    <definedName name="Form_Button_RemoveMacros" localSheetId="0" hidden="1">'TEMPLATE Zahlungsantrag'!$AO$1</definedName>
    <definedName name="Form_Button_RemoveMacros" localSheetId="1" hidden="1">'Zahlungsantrag LEW14-20'!$AO$1</definedName>
    <definedName name="Form_Button_SelectModeUser" localSheetId="4" hidden="1">'Auswahl Belegaufstellungen'!$B$36</definedName>
    <definedName name="Form_Button_SelectModeUser" localSheetId="3" hidden="1">'TEMPLATE Auswahl Belegaufst.'!$B$36</definedName>
    <definedName name="Form_Button_SelectModeUser" localSheetId="6" hidden="1">'TEMPLATE Invest &amp; Sachkosten'!$C$20</definedName>
    <definedName name="Form_Button_SelectModeUser" localSheetId="10" hidden="1">'TEMPLATE Unbare Sachleistungen'!$C$18</definedName>
    <definedName name="Form_Button_SelectModeVOK" localSheetId="4" hidden="1">'Auswahl Belegaufstellungen'!$C$32</definedName>
    <definedName name="Form_Button_SelectModeVOK" localSheetId="3" hidden="1">'TEMPLATE Auswahl Belegaufst.'!$C$32</definedName>
    <definedName name="Form_Button_SelectModeVOKFull" localSheetId="6" hidden="1">'TEMPLATE Invest &amp; Sachkosten'!$E$20</definedName>
    <definedName name="Form_Button_SelectModeVOKFull" localSheetId="10" hidden="1">'TEMPLATE Unbare Sachleistungen'!$F$18</definedName>
    <definedName name="Form_Button_SelectModeVOKPrint" localSheetId="6" hidden="1">'TEMPLATE Invest &amp; Sachkosten'!$F$20</definedName>
    <definedName name="Form_Button_SelectModeVOKPrint" localSheetId="10" hidden="1">'TEMPLATE Unbare Sachleistungen'!$G$18</definedName>
    <definedName name="Form_Button_SelectModeVWK" localSheetId="4" hidden="1">'Auswahl Belegaufstellungen'!$B$32</definedName>
    <definedName name="Form_Button_SelectModeVWK" localSheetId="3" hidden="1">'TEMPLATE Auswahl Belegaufst.'!$B$32</definedName>
    <definedName name="Form_Button_SelectModeVWKFull" localSheetId="6" hidden="1">'TEMPLATE Invest &amp; Sachkosten'!$D$20</definedName>
    <definedName name="Form_Button_SelectModeVWKFull" localSheetId="10" hidden="1">'TEMPLATE Unbare Sachleistungen'!$E$18</definedName>
    <definedName name="Form_Button_SelectModeVWKPrint" localSheetId="6" hidden="1">'TEMPLATE Invest &amp; Sachkosten'!$D$20</definedName>
    <definedName name="Form_Button_SelectModeVWKPrint" localSheetId="10" hidden="1">'TEMPLATE Unbare Sachleistungen'!$E$18</definedName>
    <definedName name="Form_Button_UnlockAll" localSheetId="4" hidden="1">'Auswahl Belegaufstellungen'!$B$40</definedName>
    <definedName name="Form_Button_UnlockAll" localSheetId="3" hidden="1">'TEMPLATE Auswahl Belegaufst.'!$B$40</definedName>
    <definedName name="Form_Button_UnlockAll" localSheetId="6" hidden="1">'TEMPLATE Invest &amp; Sachkosten'!$H$5</definedName>
    <definedName name="Form_Button_UnlockAll" localSheetId="5" hidden="1">'TEMPLATE Übersicht'!$A$28</definedName>
    <definedName name="Form_Button_UnlockAll" localSheetId="10" hidden="1">'TEMPLATE Unbare Sachleistungen'!$I$3</definedName>
    <definedName name="Form_Button_UpdateSummary" localSheetId="5" hidden="1">'TEMPLATE Übersicht'!$B$18</definedName>
    <definedName name="Form_Check_Box_1" localSheetId="1" hidden="1">'Zahlungsantrag LEW14-20'!$AA$110</definedName>
    <definedName name="Form_Check_Box_10" localSheetId="0" hidden="1">'TEMPLATE Zahlungsantrag'!$AE$84</definedName>
    <definedName name="Form_Check_Box_10" localSheetId="1" hidden="1">'Zahlungsantrag LEW14-20'!$AJ$88</definedName>
    <definedName name="Form_Check_Box_11" localSheetId="0" hidden="1">'TEMPLATE Zahlungsantrag'!$AJ$84</definedName>
    <definedName name="Form_Check_Box_11" localSheetId="1" hidden="1">'Zahlungsantrag LEW14-20'!$AA$90</definedName>
    <definedName name="Form_Check_Box_12" localSheetId="0" hidden="1">'TEMPLATE Zahlungsantrag'!$AA$86</definedName>
    <definedName name="Form_Check_Box_12" localSheetId="1" hidden="1">'Zahlungsantrag LEW14-20'!$AE$90</definedName>
    <definedName name="Form_Check_Box_13" localSheetId="0" hidden="1">'TEMPLATE Zahlungsantrag'!$AE$86</definedName>
    <definedName name="Form_Check_Box_13" localSheetId="1" hidden="1">'Zahlungsantrag LEW14-20'!$AJ$90</definedName>
    <definedName name="Form_Check_Box_14" localSheetId="0" hidden="1">'TEMPLATE Zahlungsantrag'!$AJ$86</definedName>
    <definedName name="Form_Check_Box_14" localSheetId="1" hidden="1">'Zahlungsantrag LEW14-20'!$AA$92</definedName>
    <definedName name="Form_Check_Box_15" localSheetId="0" hidden="1">'TEMPLATE Zahlungsantrag'!$AA$88</definedName>
    <definedName name="Form_Check_Box_15" localSheetId="1" hidden="1">'Zahlungsantrag LEW14-20'!$AE$92</definedName>
    <definedName name="Form_Check_Box_16" localSheetId="0" hidden="1">'TEMPLATE Zahlungsantrag'!$AE$88</definedName>
    <definedName name="Form_Check_Box_16" localSheetId="1" hidden="1">'Zahlungsantrag LEW14-20'!$AJ$92</definedName>
    <definedName name="Form_Check_Box_17" localSheetId="0" hidden="1">'TEMPLATE Zahlungsantrag'!$AJ$88</definedName>
    <definedName name="Form_Check_Box_17" localSheetId="1" hidden="1">'Zahlungsantrag LEW14-20'!$AA$94</definedName>
    <definedName name="Form_Check_Box_18" localSheetId="0" hidden="1">'TEMPLATE Zahlungsantrag'!$AA$90</definedName>
    <definedName name="Form_Check_Box_18" localSheetId="1" hidden="1">'Zahlungsantrag LEW14-20'!$AE$94</definedName>
    <definedName name="Form_Check_Box_19" localSheetId="0" hidden="1">'TEMPLATE Zahlungsantrag'!$AE$90</definedName>
    <definedName name="Form_Check_Box_19" localSheetId="1" hidden="1">'Zahlungsantrag LEW14-20'!$AJ$94</definedName>
    <definedName name="Form_Check_Box_2" localSheetId="1" hidden="1">'Zahlungsantrag LEW14-20'!$AA$84</definedName>
    <definedName name="Form_Check_Box_20" localSheetId="0" hidden="1">'TEMPLATE Zahlungsantrag'!$AJ$90</definedName>
    <definedName name="Form_Check_Box_20" localSheetId="1" hidden="1">'Zahlungsantrag LEW14-20'!$AA$96</definedName>
    <definedName name="Form_Check_Box_21" localSheetId="0" hidden="1">'TEMPLATE Zahlungsantrag'!$AA$92</definedName>
    <definedName name="Form_Check_Box_21" localSheetId="1" hidden="1">'Zahlungsantrag LEW14-20'!$AE$96</definedName>
    <definedName name="Form_Check_Box_22" localSheetId="0" hidden="1">'TEMPLATE Zahlungsantrag'!$AE$92</definedName>
    <definedName name="Form_Check_Box_22" localSheetId="1" hidden="1">'Zahlungsantrag LEW14-20'!$AJ$96</definedName>
    <definedName name="Form_Check_Box_23" localSheetId="0" hidden="1">'TEMPLATE Zahlungsantrag'!$AJ$92</definedName>
    <definedName name="Form_Check_Box_23" localSheetId="1" hidden="1">'Zahlungsantrag LEW14-20'!$AA$102</definedName>
    <definedName name="Form_Check_Box_24" localSheetId="0" hidden="1">'TEMPLATE Zahlungsantrag'!$AA$94</definedName>
    <definedName name="Form_Check_Box_24" localSheetId="1" hidden="1">'Zahlungsantrag LEW14-20'!$AE$102</definedName>
    <definedName name="Form_Check_Box_25" localSheetId="0" hidden="1">'TEMPLATE Zahlungsantrag'!$AE$94</definedName>
    <definedName name="Form_Check_Box_25" localSheetId="1" hidden="1">'Zahlungsantrag LEW14-20'!$AJ$102</definedName>
    <definedName name="Form_Check_Box_26" localSheetId="0" hidden="1">'TEMPLATE Zahlungsantrag'!$AJ$94</definedName>
    <definedName name="Form_Check_Box_26" localSheetId="1" hidden="1">'Zahlungsantrag LEW14-20'!$AA$104</definedName>
    <definedName name="Form_Check_Box_27" localSheetId="0" hidden="1">'TEMPLATE Zahlungsantrag'!$AA$96</definedName>
    <definedName name="Form_Check_Box_27" localSheetId="1" hidden="1">'Zahlungsantrag LEW14-20'!$AE$104</definedName>
    <definedName name="Form_Check_Box_28" localSheetId="0" hidden="1">'TEMPLATE Zahlungsantrag'!$AE$96</definedName>
    <definedName name="Form_Check_Box_28" localSheetId="1" hidden="1">'Zahlungsantrag LEW14-20'!$AJ$104</definedName>
    <definedName name="Form_Check_Box_29" localSheetId="0" hidden="1">'TEMPLATE Zahlungsantrag'!$AJ$96</definedName>
    <definedName name="Form_Check_Box_29" localSheetId="1" hidden="1">'Zahlungsantrag LEW14-20'!$AA$106</definedName>
    <definedName name="Form_Check_Box_3" localSheetId="1" hidden="1">'Zahlungsantrag LEW14-20'!$AE$84</definedName>
    <definedName name="Form_Check_Box_30" localSheetId="0" hidden="1">'TEMPLATE Zahlungsantrag'!$AA$102</definedName>
    <definedName name="Form_Check_Box_30" localSheetId="1" hidden="1">'Zahlungsantrag LEW14-20'!$AE$106</definedName>
    <definedName name="Form_Check_Box_31" localSheetId="0" hidden="1">'TEMPLATE Zahlungsantrag'!$AE$102</definedName>
    <definedName name="Form_Check_Box_31" localSheetId="1" hidden="1">'Zahlungsantrag LEW14-20'!$AJ$106</definedName>
    <definedName name="Form_Check_Box_32" localSheetId="0" hidden="1">'TEMPLATE Zahlungsantrag'!$AJ$102</definedName>
    <definedName name="Form_Check_Box_32" localSheetId="1" hidden="1">'Zahlungsantrag LEW14-20'!$AA$108</definedName>
    <definedName name="Form_Check_Box_33" localSheetId="0" hidden="1">'TEMPLATE Zahlungsantrag'!$AA$104</definedName>
    <definedName name="Form_Check_Box_33" localSheetId="1" hidden="1">'Zahlungsantrag LEW14-20'!$AE$108</definedName>
    <definedName name="Form_Check_Box_34" localSheetId="0" hidden="1">'TEMPLATE Zahlungsantrag'!$AE$104</definedName>
    <definedName name="Form_Check_Box_34" localSheetId="1" hidden="1">'Zahlungsantrag LEW14-20'!$AJ$108</definedName>
    <definedName name="Form_Check_Box_35" localSheetId="0" hidden="1">'TEMPLATE Zahlungsantrag'!$AJ$104</definedName>
    <definedName name="Form_Check_Box_35" localSheetId="1" hidden="1">'Zahlungsantrag LEW14-20'!$AA$82</definedName>
    <definedName name="Form_Check_Box_36" localSheetId="0" hidden="1">'TEMPLATE Zahlungsantrag'!$AA$106</definedName>
    <definedName name="Form_Check_Box_36" localSheetId="1" hidden="1">'Zahlungsantrag LEW14-20'!$AE$82</definedName>
    <definedName name="Form_Check_Box_37" localSheetId="0" hidden="1">'TEMPLATE Zahlungsantrag'!$AE$106</definedName>
    <definedName name="Form_Check_Box_37" localSheetId="1" hidden="1">'Zahlungsantrag LEW14-20'!$AJ$82</definedName>
    <definedName name="Form_Check_Box_38" localSheetId="0" hidden="1">'TEMPLATE Zahlungsantrag'!$AJ$106</definedName>
    <definedName name="Form_Check_Box_38" localSheetId="1" hidden="1">'Zahlungsantrag LEW14-20'!$AA$100</definedName>
    <definedName name="Form_Check_Box_39" localSheetId="0" hidden="1">'TEMPLATE Zahlungsantrag'!$AA$108</definedName>
    <definedName name="Form_Check_Box_39" localSheetId="1" hidden="1">'Zahlungsantrag LEW14-20'!$AE$100</definedName>
    <definedName name="Form_Check_Box_4" localSheetId="1" hidden="1">'Zahlungsantrag LEW14-20'!$AJ$84</definedName>
    <definedName name="Form_Check_Box_40" localSheetId="0" hidden="1">'TEMPLATE Zahlungsantrag'!$AE$108</definedName>
    <definedName name="Form_Check_Box_40" localSheetId="1" hidden="1">'Zahlungsantrag LEW14-20'!$AJ$100</definedName>
    <definedName name="Form_Check_Box_41" localSheetId="0" hidden="1">'TEMPLATE Zahlungsantrag'!$AJ$108</definedName>
    <definedName name="Form_Check_Box_41" localSheetId="1" hidden="1">'Zahlungsantrag LEW14-20'!$AJ$108</definedName>
    <definedName name="Form_Check_Box_42" localSheetId="0" hidden="1">'TEMPLATE Zahlungsantrag'!$AA$110</definedName>
    <definedName name="Form_Check_Box_42" localSheetId="1" hidden="1">'Zahlungsantrag LEW14-20'!$AA$110</definedName>
    <definedName name="Form_Check_Box_43" localSheetId="0" hidden="1">'TEMPLATE Zahlungsantrag'!$AA$82</definedName>
    <definedName name="Form_Check_Box_43" localSheetId="1" hidden="1">'Zahlungsantrag LEW14-20'!$AA$82</definedName>
    <definedName name="Form_Check_Box_44" localSheetId="0" hidden="1">'TEMPLATE Zahlungsantrag'!$AE$82</definedName>
    <definedName name="Form_Check_Box_44" localSheetId="1" hidden="1">'Zahlungsantrag LEW14-20'!$AE$82</definedName>
    <definedName name="Form_Check_Box_45" localSheetId="0" hidden="1">'TEMPLATE Zahlungsantrag'!$AJ$82</definedName>
    <definedName name="Form_Check_Box_45" localSheetId="1" hidden="1">'Zahlungsantrag LEW14-20'!$AJ$82</definedName>
    <definedName name="Form_Check_Box_46" localSheetId="0" hidden="1">'TEMPLATE Zahlungsantrag'!$AA$100</definedName>
    <definedName name="Form_Check_Box_46" localSheetId="1" hidden="1">'Zahlungsantrag LEW14-20'!$AA$100</definedName>
    <definedName name="Form_Check_Box_47" localSheetId="0" hidden="1">'TEMPLATE Zahlungsantrag'!$AE$100</definedName>
    <definedName name="Form_Check_Box_47" localSheetId="1" hidden="1">'Zahlungsantrag LEW14-20'!$AE$100</definedName>
    <definedName name="Form_Check_Box_48" localSheetId="0" hidden="1">'TEMPLATE Zahlungsantrag'!$AJ$100</definedName>
    <definedName name="Form_Check_Box_48" localSheetId="1" hidden="1">'Zahlungsantrag LEW14-20'!$AJ$100</definedName>
    <definedName name="Form_Check_Box_5" localSheetId="1" hidden="1">'Zahlungsantrag LEW14-20'!$AA$86</definedName>
    <definedName name="Form_Check_Box_6" localSheetId="1" hidden="1">'Zahlungsantrag LEW14-20'!$AE$86</definedName>
    <definedName name="Form_Check_Box_7" localSheetId="1" hidden="1">'Zahlungsantrag LEW14-20'!$AJ$86</definedName>
    <definedName name="Form_Check_Box_8" localSheetId="1" hidden="1">'Zahlungsantrag LEW14-20'!$AA$88</definedName>
    <definedName name="Form_Check_Box_9" localSheetId="0" hidden="1">'TEMPLATE Zahlungsantrag'!$AA$84</definedName>
    <definedName name="Form_Check_Box_9" localSheetId="1" hidden="1">'Zahlungsantrag LEW14-20'!$AE$88</definedName>
    <definedName name="Form_Checkbox_PrintMode" localSheetId="4" hidden="1">'Auswahl Belegaufstellungen'!$C$36</definedName>
    <definedName name="Form_Checkbox_PrintMode" localSheetId="3" hidden="1">'TEMPLATE Auswahl Belegaufst.'!$C$36</definedName>
    <definedName name="Form_RadioButton_Couple" localSheetId="0" hidden="1">'TEMPLATE Zahlungsantrag'!$A$33</definedName>
    <definedName name="Form_RadioButton_Couple" localSheetId="1" hidden="1">'Zahlungsantrag LEW14-20'!$A$33</definedName>
    <definedName name="Form_RadioButton_FinalPaymAppl" localSheetId="0" hidden="1">'TEMPLATE Zahlungsantrag'!$N$15</definedName>
    <definedName name="Form_RadioButton_FinalPaymAppl" localSheetId="1" hidden="1">'Zahlungsantrag LEW14-20'!$N$15</definedName>
    <definedName name="Form_RadioButton_Individual" localSheetId="0" hidden="1">'TEMPLATE Zahlungsantrag'!$A$31</definedName>
    <definedName name="Form_RadioButton_Individual" localSheetId="1" hidden="1">'Zahlungsantrag LEW14-20'!$A$31</definedName>
    <definedName name="Form_RadioButton_LegalEntity" localSheetId="0" hidden="1">'TEMPLATE Zahlungsantrag'!$A$39</definedName>
    <definedName name="Form_RadioButton_LegalEntity" localSheetId="1" hidden="1">'Zahlungsantrag LEW14-20'!$A$39</definedName>
    <definedName name="Form_RadioButton_PartialPaymAppl" localSheetId="0" hidden="1">'TEMPLATE Zahlungsantrag'!$A$15</definedName>
    <definedName name="Form_RadioButton_PartialPaymAppl" localSheetId="1" hidden="1">'Zahlungsantrag LEW14-20'!$A$15</definedName>
    <definedName name="Form_RadioButton_PersonGroup" localSheetId="0" hidden="1">'TEMPLATE Zahlungsantrag'!$A$44</definedName>
    <definedName name="Form_RadioButton_PersonGroup" localSheetId="1" hidden="1">'Zahlungsantrag LEW14-20'!$A$44</definedName>
    <definedName name="Form_RadioButton_TaxDeductDisable" localSheetId="4" hidden="1">'Auswahl Belegaufstellungen'!$D$8</definedName>
    <definedName name="Form_RadioButton_TaxDeductDisable" localSheetId="3" hidden="1">'TEMPLATE Auswahl Belegaufst.'!$D$8</definedName>
    <definedName name="Form_RadioButton_TaxDeductDisable" localSheetId="6" hidden="1">'TEMPLATE Invest &amp; Sachkosten'!$F$14</definedName>
    <definedName name="Form_RadioButton_TaxDeductDisable" localSheetId="10" hidden="1">'TEMPLATE Unbare Sachleistungen'!$G$11</definedName>
    <definedName name="Form_RadioButton_TaxDeductDisable" localSheetId="0" hidden="1">'TEMPLATE Zahlungsantrag'!$AI$29</definedName>
    <definedName name="Form_RadioButton_TaxDeductDisable" localSheetId="1" hidden="1">'Zahlungsantrag LEW14-20'!$AI$29</definedName>
    <definedName name="Form_RadioButton_TaxDeductEnable" localSheetId="4" hidden="1">'Auswahl Belegaufstellungen'!$D$8</definedName>
    <definedName name="Form_RadioButton_TaxDeductEnable" localSheetId="3" hidden="1">'TEMPLATE Auswahl Belegaufst.'!$D$8</definedName>
    <definedName name="Form_RadioButton_TaxDeductEnable" localSheetId="6" hidden="1">'TEMPLATE Invest &amp; Sachkosten'!$F$14</definedName>
    <definedName name="Form_RadioButton_TaxDeductEnable" localSheetId="10" hidden="1">'TEMPLATE Unbare Sachleistungen'!$G$11</definedName>
    <definedName name="Form_RadioButton_TaxDeductEnable" localSheetId="0" hidden="1">'TEMPLATE Zahlungsantrag'!$AF$29</definedName>
    <definedName name="Form_RadioButton_TaxDeductEnable" localSheetId="1" hidden="1">'Zahlungsantrag LEW14-20'!$AF$29</definedName>
    <definedName name="gblUnits_ItemUnits">'TABLE Units'!$D$3:$D$20</definedName>
    <definedName name="gblUnits_UnitCodeLookup">'TABLE Units'!$A$3:$B$20</definedName>
    <definedName name="InKind_AcceptedCostVOK">'TEMPLATE Unbare Sachleistungen'!$AF$48</definedName>
    <definedName name="InKind_AcceptedCostVWK">'TEMPLATE Unbare Sachleistungen'!$V$48</definedName>
    <definedName name="InKind_ApplicantIDCell">'TEMPLATE Unbare Sachleistungen'!$F$3</definedName>
    <definedName name="InKind_ApplicantNameCell">'TEMPLATE Unbare Sachleistungen'!$F$5</definedName>
    <definedName name="InKind_ApplicationIDCell">'TEMPLATE Unbare Sachleistungen'!$F$7</definedName>
    <definedName name="InKind_ApplicationSubject">'TEMPLATE Unbare Sachleistungen'!$F$9</definedName>
    <definedName name="InKind_ApplicationSubjectShadow">'TEMPLATE Unbare Sachleistungen'!$F$10</definedName>
    <definedName name="InKind_AppliedCost">'TEMPLATE Unbare Sachleistungen'!$M$48</definedName>
    <definedName name="InKind_DefaultActiveCell">'TEMPLATE Unbare Sachleistungen'!$F$9</definedName>
    <definedName name="InKind_FormVersion">'TEMPLATE Unbare Sachleistungen'!$M$2</definedName>
    <definedName name="InKind_PrintFilterColumn">'TEMPLATE Unbare Sachleistungen'!$A:$A</definedName>
    <definedName name="InKind_PrintFilterRow">'TEMPLATE Unbare Sachleistungen'!$35:$35</definedName>
    <definedName name="InKind_ReceiptPasteGuardRow">'TEMPLATE Unbare Sachleistungen'!$45:$45</definedName>
    <definedName name="InKind_ReceiptRangeHeadRow">'TEMPLATE Unbare Sachleistungen'!$38:$38</definedName>
    <definedName name="InKind_ReceiptRangeTailRow">'TEMPLATE Unbare Sachleistungen'!$47:$47</definedName>
    <definedName name="InKind_ReceiptTemplateRow">'TEMPLATE Unbare Sachleistungen'!$46:$46</definedName>
    <definedName name="InKind_ReducedCostVOK">'TEMPLATE Unbare Sachleistungen'!$AB$48</definedName>
    <definedName name="InKind_ReducedCostVWK">'TEMPLATE Unbare Sachleistungen'!$R$48</definedName>
    <definedName name="InKind_SanctionsVOK">'TEMPLATE Unbare Sachleistungen'!$AJ$48</definedName>
    <definedName name="InKind_SanctionsVWK" localSheetId="4">'TEMPLATE Unbare Sachleistungen'!#REF!</definedName>
    <definedName name="InKind_SanctionsVWK" localSheetId="1">'TEMPLATE Unbare Sachleistungen'!#REF!</definedName>
    <definedName name="InKind_SanctionsVWK">'TEMPLATE Unbare Sachleistungen'!#REF!</definedName>
    <definedName name="InKind_SelectModeButtonRows">'TEMPLATE Unbare Sachleistungen'!$18:$20</definedName>
    <definedName name="InKind_SignatureRange">'TEMPLATE Unbare Sachleistungen'!$49:$55</definedName>
    <definedName name="InKind_SupportPeriodEndCell">'TEMPLATE Unbare Sachleistungen'!$G$16</definedName>
    <definedName name="InKind_SupportPeriodStartCell">'TEMPLATE Unbare Sachleistungen'!$F$16</definedName>
    <definedName name="InKind_TaxDeductCell">'TEMPLATE Unbare Sachleistungen'!$F$12</definedName>
    <definedName name="InKind_TotalCost">'TEMPLATE Unbare Sachleistungen'!$K$48</definedName>
    <definedName name="InKind_WorkerHeadRow">'TEMPLATE Unbare Sachleistungen'!$23:$23</definedName>
    <definedName name="InKind_WorkerInfoRange">'TEMPLATE Unbare Sachleistungen'!$C$23:$F$27</definedName>
    <definedName name="InKind_WorkerNameRange">'TEMPLATE Unbare Sachleistungen'!$C$23:$C$27</definedName>
    <definedName name="InKind_WorkerPasteGuardRow">'TEMPLATE Unbare Sachleistungen'!$28:$28</definedName>
    <definedName name="InKind_WorkerTailRow">'TEMPLATE Unbare Sachleistungen'!$30:$30</definedName>
    <definedName name="InKind_WorkerTemplateRow">'TEMPLATE Unbare Sachleistungen'!$29:$29</definedName>
    <definedName name="InvMat_AcceptedCostVOK">'TEMPLATE Invest &amp; Sachkosten'!$AK$36</definedName>
    <definedName name="InvMat_AcceptedCostVWK">'TEMPLATE Invest &amp; Sachkosten'!$AA$36</definedName>
    <definedName name="InvMat_ApplicantIDCell">'TEMPLATE Invest &amp; Sachkosten'!$E$5</definedName>
    <definedName name="InvMat_ApplicantNameCell">'TEMPLATE Invest &amp; Sachkosten'!$E$7</definedName>
    <definedName name="InvMat_ApplicationIDCell">'TEMPLATE Invest &amp; Sachkosten'!$E$9</definedName>
    <definedName name="InvMat_ApplicationSubject">'TEMPLATE Invest &amp; Sachkosten'!$E$11</definedName>
    <definedName name="InvMat_ApplicationSubjectShadow">'TEMPLATE Invest &amp; Sachkosten'!$E$12</definedName>
    <definedName name="InvMat_AppliedCost">'TEMPLATE Invest &amp; Sachkosten'!$R$36</definedName>
    <definedName name="InvMat_DefaultActiveCell">'TEMPLATE Invest &amp; Sachkosten'!$E$27</definedName>
    <definedName name="InvMat_FormVersion">'TEMPLATE Invest &amp; Sachkosten'!$R$4</definedName>
    <definedName name="InvMat_PrintFilterColumn">'TEMPLATE Invest &amp; Sachkosten'!$A:$A</definedName>
    <definedName name="InvMat_PrintFilterRow">'TEMPLATE Invest &amp; Sachkosten'!$23:$23</definedName>
    <definedName name="InvMat_ReceiptPasteGuardRow">'TEMPLATE Invest &amp; Sachkosten'!$33:$33</definedName>
    <definedName name="InvMat_ReceiptRangeHeadRow">'TEMPLATE Invest &amp; Sachkosten'!$26:$26</definedName>
    <definedName name="InvMat_ReceiptRangeTailRow">'TEMPLATE Invest &amp; Sachkosten'!$35:$35</definedName>
    <definedName name="InvMat_ReceiptTemplateRow">'TEMPLATE Invest &amp; Sachkosten'!$34:$34</definedName>
    <definedName name="InvMat_ReducedCostVOK">'TEMPLATE Invest &amp; Sachkosten'!$AG$36</definedName>
    <definedName name="InvMat_ReducedCostVWK">'TEMPLATE Invest &amp; Sachkosten'!$W$36</definedName>
    <definedName name="InvMat_SanctionsVOK">'TEMPLATE Invest &amp; Sachkosten'!$AO$36</definedName>
    <definedName name="InvMat_SanctionsVWK" localSheetId="4">'TEMPLATE Invest &amp; Sachkosten'!#REF!</definedName>
    <definedName name="InvMat_SanctionsVWK" localSheetId="1">'TEMPLATE Invest &amp; Sachkosten'!#REF!</definedName>
    <definedName name="InvMat_SanctionsVWK">'TEMPLATE Invest &amp; Sachkosten'!#REF!</definedName>
    <definedName name="InvMat_SelectModeButtonRows">'TEMPLATE Invest &amp; Sachkosten'!$20:$22</definedName>
    <definedName name="InvMat_SignatureRange">'TEMPLATE Invest &amp; Sachkosten'!$37:$42</definedName>
    <definedName name="InvMat_SupportPeriodEndCell">'TEMPLATE Invest &amp; Sachkosten'!$F$18</definedName>
    <definedName name="InvMat_SupportPeriodStartCell">'TEMPLATE Invest &amp; Sachkosten'!$E$18</definedName>
    <definedName name="InvMat_TaxDeductCell">'TEMPLATE Invest &amp; Sachkosten'!$E$14</definedName>
    <definedName name="InvMat_TitleInvestMaterialRow">'TEMPLATE Invest &amp; Sachkosten'!$3:$3</definedName>
    <definedName name="InvMat_TitleInvestRow">'TEMPLATE Invest &amp; Sachkosten'!$1:$1</definedName>
    <definedName name="InvMat_TitleMaterialRow">'TEMPLATE Invest &amp; Sachkosten'!$2:$2</definedName>
    <definedName name="InvMat_TotalCostExclTaxes">'TEMPLATE Invest &amp; Sachkosten'!$L$36</definedName>
    <definedName name="InvMat_TotalCostInclTaxes">'TEMPLATE Invest &amp; Sachkosten'!$J$36</definedName>
    <definedName name="Labour_AcceptedCostInclOverheadVOK">#REF!</definedName>
    <definedName name="Labour_AcceptedCostInclOverheadVOKActive">#REF!</definedName>
    <definedName name="Labour_AcceptedCostInclOverheadVWK">#REF!</definedName>
    <definedName name="Labour_AcceptedCostInclOverheadVWKActive">#REF!</definedName>
    <definedName name="Labour_AcceptedCostVOK">#REF!</definedName>
    <definedName name="Labour_AcceptedCostVOKActive">#REF!</definedName>
    <definedName name="Labour_AcceptedCostVWK">#REF!</definedName>
    <definedName name="Labour_AcceptedCostVWKActive">#REF!</definedName>
    <definedName name="Labour_ActualWeeklyHoursRow">#REF!</definedName>
    <definedName name="Labour_ApplicantIDCell">#REF!</definedName>
    <definedName name="Labour_ApplicantNameCell">#REF!</definedName>
    <definedName name="Labour_ApplicationIDCell">#REF!</definedName>
    <definedName name="Labour_ApplicationSubject">#REF!</definedName>
    <definedName name="Labour_ApplicationSubjectShadow">#REF!</definedName>
    <definedName name="Labour_AppliedCost">#REF!</definedName>
    <definedName name="Labour_AppliedCostActive">#REF!</definedName>
    <definedName name="Labour_AppliedCostInclOverhead">#REF!</definedName>
    <definedName name="Labour_AppliedCostInclOverheadActive">#REF!</definedName>
    <definedName name="Labour_ApplSubjectMirrorRows">#REF!</definedName>
    <definedName name="Labour_CalcModeTitleRows">#REF!</definedName>
    <definedName name="Labour_CalcTotalWorkHoursRow">#REF!</definedName>
    <definedName name="Labour_ChargeDaysRow">#REF!</definedName>
    <definedName name="Labour_DataEntryDoneDateCell">#REF!</definedName>
    <definedName name="Labour_DataEntryDoneTimestampRows">#REF!</definedName>
    <definedName name="Labour_DataSubmittedCell">#REF!</definedName>
    <definedName name="Labour_DetailedHoursRange">#REF!</definedName>
    <definedName name="Labour_DetailedWageDataRows">#REF!</definedName>
    <definedName name="Labour_EditTotalWorkHoursRow">#REF!</definedName>
    <definedName name="Labour_EmployeeHeaderRows">#REF!</definedName>
    <definedName name="Labour_ExtraTextRows">#REF!</definedName>
    <definedName name="Labour_FlatWageDataRows">#REF!</definedName>
    <definedName name="Labour_FormVersion">#REF!</definedName>
    <definedName name="Labour_LineTimeColumn">#REF!</definedName>
    <definedName name="Labour_ModelHoursRange">#REF!</definedName>
    <definedName name="Labour_OvertimePaymentRow">#REF!</definedName>
    <definedName name="Labour_PaymentHeaderCell">#REF!</definedName>
    <definedName name="Labour_ProjDataHeadRow">#REF!</definedName>
    <definedName name="Labour_ProjDataTailRow">#REF!</definedName>
    <definedName name="Labour_ProjectHoursDataRows">#REF!</definedName>
    <definedName name="Labour_ProjectNameCell">#REF!</definedName>
    <definedName name="Labour_ProjTemplateRow">#REF!</definedName>
    <definedName name="Labour_ReducedCostInclOverheadVOK">#REF!</definedName>
    <definedName name="Labour_ReducedCostInclOverheadVOKActive">#REF!</definedName>
    <definedName name="Labour_ReducedCostInclOverheadVWK">#REF!</definedName>
    <definedName name="Labour_ReducedCostInclOverheadVWKActive">#REF!</definedName>
    <definedName name="Labour_ReducedCostVOK">#REF!</definedName>
    <definedName name="Labour_ReducedCostVOKActive">#REF!</definedName>
    <definedName name="Labour_ReducedCostVWK">#REF!</definedName>
    <definedName name="Labour_ReducedCostVWKActive">#REF!</definedName>
    <definedName name="Labour_ReferenceCostDataRows">#REF!</definedName>
    <definedName name="Labour_SelectCalcModeRows">#REF!</definedName>
    <definedName name="Labour_SelectDataEntryDoneRows">#REF!</definedName>
    <definedName name="Labour_SelectedCalcTypeCell">#REF!</definedName>
    <definedName name="Labour_SumApplicableCost">#REF!</definedName>
    <definedName name="Labour_SumApplicableCostActive">#REF!</definedName>
    <definedName name="Labour_SumApplicableCostCheck">#REF!</definedName>
    <definedName name="Labour_SumAppliedCost">#REF!</definedName>
    <definedName name="Labour_SumAppliedCostActive">#REF!</definedName>
    <definedName name="Labour_SumAppliedCostCheck">#REF!</definedName>
    <definedName name="Labour_SumOverheads">#REF!</definedName>
    <definedName name="Labour_SumOverheadsActive">#REF!</definedName>
    <definedName name="Labour_SumOverheadsCheck">#REF!</definedName>
    <definedName name="Labour_SumSanctionsOverheadVOK">#REF!</definedName>
    <definedName name="Labour_SumSanctionsOverheadVOKActive">#REF!</definedName>
    <definedName name="Labour_SumSanctionsOverheadVWK">#REF!</definedName>
    <definedName name="Labour_SumSanctionsOverheadVWKActive">#REF!</definedName>
    <definedName name="Labour_SumSanctionsVOK">#REF!</definedName>
    <definedName name="Labour_SumSanctionsVOKActive">#REF!</definedName>
    <definedName name="Labour_SumSanctionsVWK">#REF!</definedName>
    <definedName name="Labour_SumSanctionsVWKActive">#REF!</definedName>
    <definedName name="Labour_SumTotalCostInclOverhead">#REF!</definedName>
    <definedName name="Labour_SumTotalCostInclOverheadActive">#REF!</definedName>
    <definedName name="Labour_SumTotalCostInclOverheadCheck">#REF!</definedName>
    <definedName name="Labour_TotalSumRange">#REF!</definedName>
    <definedName name="Labour_ValidateCostRows">#REF!</definedName>
    <definedName name="Labour_VisibleButtonMask">#REF!</definedName>
    <definedName name="Labour_VOKEntryRange">#REF!</definedName>
    <definedName name="Labour_WeeklyHoursRow">#REF!</definedName>
    <definedName name="Labour_WorkedDaysRow">#REF!</definedName>
    <definedName name="Labour_WorkPeriodYearRows">#REF!</definedName>
    <definedName name="LabourC_SumApplicableCost">#REF!</definedName>
    <definedName name="LabourC_SumApplicableCostActive">#REF!</definedName>
    <definedName name="LabourC_SumApplicableCostCheck">#REF!</definedName>
    <definedName name="LabourC_SumApplicableCostVWK">#REF!</definedName>
    <definedName name="LabourC_SumApplicableCostVWKActive">#REF!</definedName>
    <definedName name="LabourC_SumApplicableCostVWKCheck">#REF!</definedName>
    <definedName name="LabourC_SumOverheads">#REF!</definedName>
    <definedName name="LabourC_SumOverheadsActive">#REF!</definedName>
    <definedName name="LabourC_SumOverheadsCheck">#REF!</definedName>
    <definedName name="LabourC_SumTotalCostInclOverhead">#REF!</definedName>
    <definedName name="LabourC_SumTotalCostInclOverheadActive">#REF!</definedName>
    <definedName name="LabourC_SumTotalCostInclOverheadCheck">#REF!</definedName>
    <definedName name="LabourC_SumTotalCostInclOverheadVWK">#REF!</definedName>
    <definedName name="LabourC_SumTotalCostInclOverheadVWKActive">#REF!</definedName>
    <definedName name="LabourC_SumTotalCostInclOverheadVWKCheck">#REF!</definedName>
    <definedName name="PaymAppl_AMALogoArea" localSheetId="1">'Zahlungsantrag LEW14-20'!$A$1:$I$5</definedName>
    <definedName name="PaymAppl_AMALogoArea">'TEMPLATE Zahlungsantrag'!$A$1:$I$5</definedName>
    <definedName name="PaymAppl_AmountExclTax" localSheetId="1">'Zahlungsantrag LEW14-20'!$L$77</definedName>
    <definedName name="PaymAppl_AmountExclTax">'TEMPLATE Zahlungsantrag'!$L$77</definedName>
    <definedName name="PaymAppl_AmountInclTax" localSheetId="1">'Zahlungsantrag LEW14-20'!$C$77</definedName>
    <definedName name="PaymAppl_AmountInclTax">'TEMPLATE Zahlungsantrag'!$C$77</definedName>
    <definedName name="PaymAppl_ApplicantID" localSheetId="8">#REF!</definedName>
    <definedName name="PaymAppl_ApplicantID" localSheetId="7">#REF!</definedName>
    <definedName name="PaymAppl_ApplicantID" localSheetId="9">#REF!</definedName>
    <definedName name="PaymAppl_ApplicantID" localSheetId="11">#REF!</definedName>
    <definedName name="PaymAppl_ApplicantID" localSheetId="1">'Zahlungsantrag LEW14-20'!$M$29</definedName>
    <definedName name="PaymAppl_ApplicantID">'TEMPLATE Zahlungsantrag'!$M$29</definedName>
    <definedName name="PaymAppl_ApplicantName" localSheetId="8">#REF!</definedName>
    <definedName name="PaymAppl_ApplicantName" localSheetId="7">#REF!</definedName>
    <definedName name="PaymAppl_ApplicantName" localSheetId="9">#REF!</definedName>
    <definedName name="PaymAppl_ApplicantName" localSheetId="11">#REF!</definedName>
    <definedName name="PaymAppl_ApplicantName" localSheetId="1">'Zahlungsantrag LEW14-20'!$H$69</definedName>
    <definedName name="PaymAppl_ApplicantName">'TEMPLATE Zahlungsantrag'!$H$69</definedName>
    <definedName name="PaymAppl_ApplicationID" localSheetId="8">#REF!</definedName>
    <definedName name="PaymAppl_ApplicationID" localSheetId="7">#REF!</definedName>
    <definedName name="PaymAppl_ApplicationID" localSheetId="9">#REF!</definedName>
    <definedName name="PaymAppl_ApplicationID" localSheetId="11">#REF!</definedName>
    <definedName name="PaymAppl_ApplicationID" localSheetId="1">'Zahlungsantrag LEW14-20'!$A$12</definedName>
    <definedName name="PaymAppl_ApplicationID">'TEMPLATE Zahlungsantrag'!$A$12</definedName>
    <definedName name="PaymAppl_AppliedAmount" localSheetId="1">'Zahlungsantrag LEW14-20'!$U$77</definedName>
    <definedName name="PaymAppl_AppliedAmount">'TEMPLATE Zahlungsantrag'!$U$77</definedName>
    <definedName name="PaymAppl_BIC" localSheetId="1">'Zahlungsantrag LEW14-20'!$AE$65:$AM$65</definedName>
    <definedName name="PaymAppl_BIC">'TEMPLATE Zahlungsantrag'!$AE$65:$AM$65</definedName>
    <definedName name="PaymAppl_CoupleNameA" localSheetId="1">'Zahlungsantrag LEW14-20'!$I$35</definedName>
    <definedName name="PaymAppl_CoupleNameA">'TEMPLATE Zahlungsantrag'!$I$35</definedName>
    <definedName name="PaymAppl_CoupleNameB" localSheetId="1">'Zahlungsantrag LEW14-20'!$I$37</definedName>
    <definedName name="PaymAppl_CoupleNameB">'TEMPLATE Zahlungsantrag'!$I$37</definedName>
    <definedName name="PaymAppl_DataExportDate" localSheetId="1">'Zahlungsantrag LEW14-20'!$AN$11</definedName>
    <definedName name="PaymAppl_DataExportDate">'TEMPLATE Zahlungsantrag'!$AN$11</definedName>
    <definedName name="PaymAppl_FormVersion" localSheetId="1">'Zahlungsantrag LEW14-20'!$AM$135</definedName>
    <definedName name="PaymAppl_FormVersion">'TEMPLATE Zahlungsantrag'!$AM$135</definedName>
    <definedName name="PaymAppl_IBAN" localSheetId="1">'Zahlungsantrag LEW14-20'!$E$65:$Y$65</definedName>
    <definedName name="PaymAppl_IBAN">'TEMPLATE Zahlungsantrag'!$E$65:$Y$65</definedName>
    <definedName name="PaymAppl_IndividualName" localSheetId="1">'Zahlungsantrag LEW14-20'!$I$32</definedName>
    <definedName name="PaymAppl_IndividualName">'TEMPLATE Zahlungsantrag'!$I$32</definedName>
    <definedName name="PaymAppl_IntentCode" localSheetId="1">'Zahlungsantrag LEW14-20'!$A$23</definedName>
    <definedName name="PaymAppl_IntentCode">'TEMPLATE Zahlungsantrag'!$A$23</definedName>
    <definedName name="PaymAppl_IntentName" localSheetId="1">'Zahlungsantrag LEW14-20'!$M$25</definedName>
    <definedName name="PaymAppl_IntentName">'TEMPLATE Zahlungsantrag'!$M$25</definedName>
    <definedName name="PaymAppl_LegalEntityName" localSheetId="1">'Zahlungsantrag LEW14-20'!$I$40</definedName>
    <definedName name="PaymAppl_LegalEntityName">'TEMPLATE Zahlungsantrag'!$I$40</definedName>
    <definedName name="PaymAppl_LEWDataExportDir" localSheetId="1">'Zahlungsantrag LEW14-20'!$AN$9</definedName>
    <definedName name="PaymAppl_LEWDataExportDir">'TEMPLATE Zahlungsantrag'!$AN$9</definedName>
    <definedName name="PaymAppl_PartialPaymID" localSheetId="1">'Zahlungsantrag LEW14-20'!$I$16</definedName>
    <definedName name="PaymAppl_PartialPaymID">'TEMPLATE Zahlungsantrag'!$I$16</definedName>
    <definedName name="PaymAppl_PartialPaymSelect" localSheetId="1">'Zahlungsantrag LEW14-20'!$AN$16</definedName>
    <definedName name="PaymAppl_PartialPaymSelect">'TEMPLATE Zahlungsantrag'!$AN$16</definedName>
    <definedName name="PaymAppl_PartialPaymTitle" localSheetId="8">#REF!</definedName>
    <definedName name="PaymAppl_PartialPaymTitle" localSheetId="7">#REF!</definedName>
    <definedName name="PaymAppl_PartialPaymTitle" localSheetId="9">#REF!</definedName>
    <definedName name="PaymAppl_PartialPaymTitle" localSheetId="11">#REF!</definedName>
    <definedName name="PaymAppl_PartialPaymTitle" localSheetId="1">'Zahlungsantrag LEW14-20'!$AN$18</definedName>
    <definedName name="PaymAppl_PartialPaymTitle">'TEMPLATE Zahlungsantrag'!$AN$18</definedName>
    <definedName name="PaymAppl_PersonGroupName" localSheetId="1">'Zahlungsantrag LEW14-20'!$I$45</definedName>
    <definedName name="PaymAppl_PersonGroupName">'TEMPLATE Zahlungsantrag'!$I$45</definedName>
    <definedName name="PaymAppl_PrevSponsor" localSheetId="1">'Zahlungsantrag LEW14-20'!$AN$3</definedName>
    <definedName name="PaymAppl_PrevSponsor">'TEMPLATE Zahlungsantrag'!$AN$3</definedName>
    <definedName name="PaymAppl_ProjectTypes" localSheetId="1">'Zahlungsantrag LEW14-20'!$A$140:$A$235</definedName>
    <definedName name="PaymAppl_ProjectTypes">'TEMPLATE Zahlungsantrag'!$A$140:$A$235</definedName>
    <definedName name="PaymAppl_ProvinceIdx" localSheetId="1">'Zahlungsantrag LEW14-20'!$AN$4</definedName>
    <definedName name="PaymAppl_ProvinceIdx">'TEMPLATE Zahlungsantrag'!$AN$4</definedName>
    <definedName name="PaymAppl_ProvinceLogo" localSheetId="1">'Zahlungsantrag LEW14-20'!$AN$5</definedName>
    <definedName name="PaymAppl_ProvinceLogo">'TEMPLATE Zahlungsantrag'!$AN$5</definedName>
    <definedName name="PaymAppl_Revenue" localSheetId="1">'Zahlungsantrag LEW14-20'!$AD$77</definedName>
    <definedName name="PaymAppl_Revenue">'TEMPLATE Zahlungsantrag'!$AD$77</definedName>
    <definedName name="PaymAppl_Sponsor" localSheetId="1">'Zahlungsantrag LEW14-20'!$AN$2</definedName>
    <definedName name="PaymAppl_Sponsor">'TEMPLATE Zahlungsantrag'!$AN$2</definedName>
    <definedName name="PaymAppl_SponsorLogoArea" localSheetId="1">'Zahlungsantrag LEW14-20'!$N$1:$AM$5</definedName>
    <definedName name="PaymAppl_SponsorLogoArea">'TEMPLATE Zahlungsantrag'!$N$1:$AM$5</definedName>
    <definedName name="PaymAppl_SupportPeriodEnd" localSheetId="8">#REF!</definedName>
    <definedName name="PaymAppl_SupportPeriodEnd" localSheetId="7">#REF!</definedName>
    <definedName name="PaymAppl_SupportPeriodEnd" localSheetId="9">#REF!</definedName>
    <definedName name="PaymAppl_SupportPeriodEnd" localSheetId="11">#REF!</definedName>
    <definedName name="PaymAppl_SupportPeriodEnd" localSheetId="1">'Zahlungsantrag LEW14-20'!$AG$79</definedName>
    <definedName name="PaymAppl_SupportPeriodEnd">'TEMPLATE Zahlungsantrag'!$AG$79</definedName>
    <definedName name="PaymAppl_SupportPeriodStart" localSheetId="8">#REF!</definedName>
    <definedName name="PaymAppl_SupportPeriodStart" localSheetId="7">#REF!</definedName>
    <definedName name="PaymAppl_SupportPeriodStart" localSheetId="9">#REF!</definedName>
    <definedName name="PaymAppl_SupportPeriodStart" localSheetId="11">#REF!</definedName>
    <definedName name="PaymAppl_SupportPeriodStart" localSheetId="1">'Zahlungsantrag LEW14-20'!$Y$79</definedName>
    <definedName name="PaymAppl_SupportPeriodStart">'TEMPLATE Zahlungsantrag'!$Y$79</definedName>
    <definedName name="PaymAppl_TaxDeduct" localSheetId="8">#REF!</definedName>
    <definedName name="PaymAppl_TaxDeduct" localSheetId="7">#REF!</definedName>
    <definedName name="PaymAppl_TaxDeduct" localSheetId="9">#REF!</definedName>
    <definedName name="PaymAppl_TaxDeduct" localSheetId="11">#REF!</definedName>
    <definedName name="PaymAppl_TaxDeduct" localSheetId="1">'Zahlungsantrag LEW14-20'!$AN$29</definedName>
    <definedName name="PaymAppl_TaxDeduct">'TEMPLATE Zahlungsantrag'!$AN$29</definedName>
    <definedName name="Pict_Logo.AMA" localSheetId="0" hidden="1">'TEMPLATE Zahlungsantrag'!$A$1</definedName>
    <definedName name="Pict_Logo.AMA" localSheetId="1" hidden="1">'Zahlungsantrag LEW14-20'!$A$1</definedName>
    <definedName name="Pict_Logo.BMDW.2018" localSheetId="0" hidden="1">'TEMPLATE Zahlungsantrag'!$AS$275</definedName>
    <definedName name="Pict_Logo.BMDW.2018" localSheetId="1" hidden="1">'Zahlungsantrag LEW14-20'!$AS$275</definedName>
    <definedName name="Pict_Logo.BMK.2020" localSheetId="0" hidden="1">'TEMPLATE Zahlungsantrag'!$AQ$251</definedName>
    <definedName name="Pict_Logo.BMK.2020" localSheetId="1" hidden="1">'Zahlungsantrag LEW14-20'!$AQ$251</definedName>
    <definedName name="Pict_Logo.BMLFUW" localSheetId="0" hidden="1">'TEMPLATE Zahlungsantrag'!$AP$14</definedName>
    <definedName name="Pict_Logo.BMLFUW" localSheetId="1" hidden="1">'Zahlungsantrag LEW14-20'!$AP$14</definedName>
    <definedName name="Pict_Logo.BMLRT.2020" localSheetId="0" hidden="1">'TEMPLATE Zahlungsantrag'!$N$1</definedName>
    <definedName name="Pict_Logo.BMLRT.2020" localSheetId="1" hidden="1">'Zahlungsantrag LEW14-20'!$N$1</definedName>
    <definedName name="Pict_Logo.BMNT.2018.2" localSheetId="0" hidden="1">'TEMPLATE Zahlungsantrag'!$AP$157</definedName>
    <definedName name="Pict_Logo.BMNT.2018.2" localSheetId="1" hidden="1">'Zahlungsantrag LEW14-20'!$AP$157</definedName>
    <definedName name="Pict_Logo.BMNT.2018.3" localSheetId="0" hidden="1">'TEMPLATE Zahlungsantrag'!$AP$149</definedName>
    <definedName name="Pict_Logo.BMNT.2018.3" localSheetId="1" hidden="1">'Zahlungsantrag LEW14-20'!$AP$149</definedName>
    <definedName name="Pict_Logo.BMNT.Interim" localSheetId="0" hidden="1">'TEMPLATE Zahlungsantrag'!$AP$133</definedName>
    <definedName name="Pict_Logo.BMNT.Interim" localSheetId="1" hidden="1">'Zahlungsantrag LEW14-20'!$AP$133</definedName>
    <definedName name="Pict_Logo.BMVIT" localSheetId="0" hidden="1">'TEMPLATE Zahlungsantrag'!$AP$39</definedName>
    <definedName name="Pict_Logo.BMVIT" localSheetId="1" hidden="1">'Zahlungsantrag LEW14-20'!$AP$39</definedName>
    <definedName name="Pict_Logo.BMVIT.2018" localSheetId="0" hidden="1">'TEMPLATE Zahlungsantrag'!$AQ$263</definedName>
    <definedName name="Pict_Logo.BMVIT.2018" localSheetId="1" hidden="1">'Zahlungsantrag LEW14-20'!$AQ$263</definedName>
    <definedName name="Pict_Logo.BMWFW" localSheetId="0" hidden="1">'TEMPLATE Zahlungsantrag'!$AP$47</definedName>
    <definedName name="Pict_Logo.BMWFW" localSheetId="1" hidden="1">'Zahlungsantrag LEW14-20'!$AP$47</definedName>
    <definedName name="Pict_Logo.Burgenland" localSheetId="0" hidden="1">'TEMPLATE Zahlungsantrag'!$AP$55</definedName>
    <definedName name="Pict_Logo.Burgenland" localSheetId="1" hidden="1">'Zahlungsantrag LEW14-20'!$AP$55</definedName>
    <definedName name="Pict_Logo.EU" localSheetId="0" hidden="1">'TEMPLATE Zahlungsantrag'!$AF$1</definedName>
    <definedName name="Pict_Logo.EU" localSheetId="1" hidden="1">'Zahlungsantrag LEW14-20'!$AF$1</definedName>
    <definedName name="Pict_Logo.Karnten" localSheetId="0" hidden="1">'TEMPLATE Zahlungsantrag'!$AP$65</definedName>
    <definedName name="Pict_Logo.Karnten" localSheetId="1" hidden="1">'Zahlungsantrag LEW14-20'!$AP$65</definedName>
    <definedName name="Pict_Logo.LE1420" localSheetId="0" hidden="1">'TEMPLATE Zahlungsantrag'!$W$1</definedName>
    <definedName name="Pict_Logo.LE1420" localSheetId="1" hidden="1">'Zahlungsantrag LEW14-20'!$W$1</definedName>
    <definedName name="Pict_Logo.Leader" localSheetId="0" hidden="1">'TEMPLATE Zahlungsantrag'!$AP$141</definedName>
    <definedName name="Pict_Logo.Leader" localSheetId="1" hidden="1">'Zahlungsantrag LEW14-20'!$AP$141</definedName>
    <definedName name="Pict_Logo.NOe" localSheetId="0" hidden="1">'TEMPLATE Zahlungsantrag'!$AP$73</definedName>
    <definedName name="Pict_Logo.NOe" localSheetId="1" hidden="1">'Zahlungsantrag LEW14-20'!$AP$73</definedName>
    <definedName name="Pict_Logo.OOe" localSheetId="0" hidden="1">'TEMPLATE Zahlungsantrag'!$AP$81</definedName>
    <definedName name="Pict_Logo.OOe" localSheetId="1" hidden="1">'Zahlungsantrag LEW14-20'!$AP$81</definedName>
    <definedName name="Pict_Logo.OOe.2021" localSheetId="0" hidden="1">'TEMPLATE Zahlungsantrag'!$BD$81</definedName>
    <definedName name="Pict_Logo.OOe.2021" localSheetId="1" hidden="1">'Zahlungsantrag LEW14-20'!$BD$81</definedName>
    <definedName name="Pict_Logo.Salzburg" localSheetId="0" hidden="1">'TEMPLATE Zahlungsantrag'!$AP$91</definedName>
    <definedName name="Pict_Logo.Salzburg" localSheetId="1" hidden="1">'Zahlungsantrag LEW14-20'!$AP$91</definedName>
    <definedName name="Pict_Logo.Steiermark" localSheetId="0" hidden="1">'TEMPLATE Zahlungsantrag'!$AP$100</definedName>
    <definedName name="Pict_Logo.Steiermark" localSheetId="1" hidden="1">'Zahlungsantrag LEW14-20'!$AP$100</definedName>
    <definedName name="Pict_Logo.Tirol" localSheetId="0" hidden="1">'TEMPLATE Zahlungsantrag'!$AP$111</definedName>
    <definedName name="Pict_Logo.Tirol" localSheetId="1" hidden="1">'Zahlungsantrag LEW14-20'!$AP$111</definedName>
    <definedName name="Pict_Logo.Tirol.2020" localSheetId="0" hidden="1">'TEMPLATE Zahlungsantrag'!$AY$111</definedName>
    <definedName name="Pict_Logo.Tirol.2020" localSheetId="1" hidden="1">'Zahlungsantrag LEW14-20'!$AY$111</definedName>
    <definedName name="Pict_Logo.Vorarlberg" localSheetId="0" hidden="1">'TEMPLATE Zahlungsantrag'!$AP$120</definedName>
    <definedName name="Pict_Logo.Vorarlberg" localSheetId="1" hidden="1">'Zahlungsantrag LEW14-20'!$AP$120</definedName>
    <definedName name="Pict_Logo.Wien" localSheetId="0" hidden="1">'TEMPLATE Zahlungsantrag'!$AP$127</definedName>
    <definedName name="Pict_Logo.Wien" localSheetId="1" hidden="1">'Zahlungsantrag LEW14-20'!$AP$127</definedName>
    <definedName name="ProjectTypeSponsors">'TABLE Fördergeber'!$A$2:$B$87</definedName>
    <definedName name="ScratchPad_ApplicantID">'TEMPLATE Notizen'!$D$3</definedName>
    <definedName name="ScratchPad_ApplicantName">'TEMPLATE Notizen'!$D$5</definedName>
    <definedName name="ScratchPad_ApplicationID">'TEMPLATE Notizen'!$D$7</definedName>
    <definedName name="ScratchPad_ApplicationSubject">'TEMPLATE Notizen'!$D$9</definedName>
    <definedName name="ScratchPad_DefaultCursorPos">'TEMPLATE Notizen'!$A$17</definedName>
    <definedName name="ScratchPad_FormVersion">'TEMPLATE Notizen'!$L$2</definedName>
    <definedName name="ScratchPad_SupportPeriodEnd">'TEMPLATE Notizen'!$F$14</definedName>
    <definedName name="ScratchPad_SupportPeriodStart">'TEMPLATE Notizen'!$D$14</definedName>
    <definedName name="ScratchPad_TaxDeduct">'TEMPLATE Notizen'!$D$11</definedName>
    <definedName name="StdCost_AcceptedCostVOK">#REF!</definedName>
    <definedName name="StdCost_AcceptedCostVWK">#REF!</definedName>
    <definedName name="StdCost_ApplicantIDCell">#REF!</definedName>
    <definedName name="StdCost_ApplicantNameCell">#REF!</definedName>
    <definedName name="StdCost_ApplicationIDCell">#REF!</definedName>
    <definedName name="StdCost_ApplicationSubject">#REF!</definedName>
    <definedName name="StdCost_ApplicationSubjectShadow">#REF!</definedName>
    <definedName name="StdCost_AppliedCost">#REF!</definedName>
    <definedName name="StdCost_DefaultActiveCell">#REF!</definedName>
    <definedName name="StdCost_FormVersion">#REF!</definedName>
    <definedName name="StdCost_PrintFilterColumn">#REF!</definedName>
    <definedName name="StdCost_PrintFilterRow">#REF!</definedName>
    <definedName name="StdCost_ReceiptPasteGuardRow">#REF!</definedName>
    <definedName name="StdCost_ReceiptRangeHeadRow">#REF!</definedName>
    <definedName name="StdCost_ReceiptRangeTailRow">#REF!</definedName>
    <definedName name="StdCost_ReceiptTemplateRow">#REF!</definedName>
    <definedName name="StdCost_ReducedCostVOK">#REF!</definedName>
    <definedName name="StdCost_ReducedCostVWK">#REF!</definedName>
    <definedName name="StdCost_SanctionsVOK">#REF!</definedName>
    <definedName name="StdCost_SanctionsVWK" localSheetId="4">#REF!</definedName>
    <definedName name="StdCost_SanctionsVWK" localSheetId="1">#REF!</definedName>
    <definedName name="StdCost_SanctionsVWK">#REF!</definedName>
    <definedName name="StdCost_SelectModeButtonRows">#REF!</definedName>
    <definedName name="StdCost_SignatureRange">#REF!</definedName>
    <definedName name="StdCost_SupportPeriodEndCell">#REF!</definedName>
    <definedName name="StdCost_SupportPeriodStartCell">#REF!</definedName>
    <definedName name="StdCost_TaxDeductCell">#REF!</definedName>
    <definedName name="StdCost_TotalCost">#REF!</definedName>
    <definedName name="Stm_ApplicantID" localSheetId="4">'Auswahl Belegaufstellungen'!$C$3</definedName>
    <definedName name="Stm_ApplicantID" localSheetId="8">#REF!</definedName>
    <definedName name="Stm_ApplicantID" localSheetId="7">#REF!</definedName>
    <definedName name="Stm_ApplicantID" localSheetId="9">#REF!</definedName>
    <definedName name="Stm_ApplicantID" localSheetId="11">#REF!</definedName>
    <definedName name="Stm_ApplicantID">'TEMPLATE Auswahl Belegaufst.'!$C$3</definedName>
    <definedName name="Stm_ApplicantName" localSheetId="4">'Auswahl Belegaufstellungen'!$C$5</definedName>
    <definedName name="Stm_ApplicantName" localSheetId="8">#REF!</definedName>
    <definedName name="Stm_ApplicantName" localSheetId="7">#REF!</definedName>
    <definedName name="Stm_ApplicantName" localSheetId="9">#REF!</definedName>
    <definedName name="Stm_ApplicantName" localSheetId="11">#REF!</definedName>
    <definedName name="Stm_ApplicantName">'TEMPLATE Auswahl Belegaufst.'!$C$5</definedName>
    <definedName name="Stm_ApplicationID" localSheetId="4">'Auswahl Belegaufstellungen'!$C$7</definedName>
    <definedName name="Stm_ApplicationID" localSheetId="8">#REF!</definedName>
    <definedName name="Stm_ApplicationID" localSheetId="7">#REF!</definedName>
    <definedName name="Stm_ApplicationID" localSheetId="9">#REF!</definedName>
    <definedName name="Stm_ApplicationID" localSheetId="11">#REF!</definedName>
    <definedName name="Stm_ApplicationID">'TEMPLATE Auswahl Belegaufst.'!$C$7</definedName>
    <definedName name="Stm_FormVersion" localSheetId="4">'Auswahl Belegaufstellungen'!$E$2</definedName>
    <definedName name="Stm_FormVersion">'TEMPLATE Auswahl Belegaufst.'!$E$2</definedName>
    <definedName name="Stm_SupportPeriodEnd" localSheetId="4">'Auswahl Belegaufstellungen'!$D$13</definedName>
    <definedName name="Stm_SupportPeriodEnd" localSheetId="8">#REF!</definedName>
    <definedName name="Stm_SupportPeriodEnd" localSheetId="7">#REF!</definedName>
    <definedName name="Stm_SupportPeriodEnd" localSheetId="9">#REF!</definedName>
    <definedName name="Stm_SupportPeriodEnd" localSheetId="11">#REF!</definedName>
    <definedName name="Stm_SupportPeriodEnd">'TEMPLATE Auswahl Belegaufst.'!$D$13</definedName>
    <definedName name="Stm_SupportPeriodStart" localSheetId="4">'Auswahl Belegaufstellungen'!$C$13</definedName>
    <definedName name="Stm_SupportPeriodStart" localSheetId="8">#REF!</definedName>
    <definedName name="Stm_SupportPeriodStart" localSheetId="7">#REF!</definedName>
    <definedName name="Stm_SupportPeriodStart" localSheetId="9">#REF!</definedName>
    <definedName name="Stm_SupportPeriodStart" localSheetId="11">#REF!</definedName>
    <definedName name="Stm_SupportPeriodStart">'TEMPLATE Auswahl Belegaufst.'!$C$13</definedName>
    <definedName name="Stm_TaxDeduct" localSheetId="4">'Auswahl Belegaufstellungen'!$C$9</definedName>
    <definedName name="Stm_TaxDeduct" localSheetId="8">#REF!</definedName>
    <definedName name="Stm_TaxDeduct" localSheetId="7">#REF!</definedName>
    <definedName name="Stm_TaxDeduct" localSheetId="9">#REF!</definedName>
    <definedName name="Stm_TaxDeduct" localSheetId="11">#REF!</definedName>
    <definedName name="Stm_TaxDeduct">'TEMPLATE Auswahl Belegaufst.'!$C$9</definedName>
    <definedName name="Stm_ViewMode" localSheetId="4">'Auswahl Belegaufstellungen'!$D$37</definedName>
    <definedName name="Stm_ViewMode">'TEMPLATE Auswahl Belegaufst.'!$D$37</definedName>
    <definedName name="Stm_ViewModeSelectRange" localSheetId="4">'Auswahl Belegaufstellungen'!$30:$39</definedName>
    <definedName name="Stm_ViewModeSelectRange">'TEMPLATE Auswahl Belegaufst.'!$30:$39</definedName>
    <definedName name="Summary_ApplicantID">'TEMPLATE Übersicht'!$C$3</definedName>
    <definedName name="Summary_ApplicantName">'TEMPLATE Übersicht'!$C$5</definedName>
    <definedName name="Summary_ApplicationID">'TEMPLATE Übersicht'!$C$7</definedName>
    <definedName name="Summary_ButtonARows">'TEMPLATE Übersicht'!$19:$22</definedName>
    <definedName name="Summary_ButtonBRows">'TEMPLATE Übersicht'!$23:$27</definedName>
    <definedName name="Summary_ButtonCRows">'TEMPLATE Übersicht'!$28:$32</definedName>
    <definedName name="Summary_ButtonDRows">'TEMPLATE Übersicht'!$33:$37</definedName>
    <definedName name="Summary_ButtonRows">'TEMPLATE Übersicht'!$19:$37</definedName>
    <definedName name="Summary_ButtonVisibilityRow">'TEMPLATE Übersicht'!$41:$41</definedName>
    <definedName name="Summary_FooterTemplateRange">'TEMPLATE Übersicht'!$45:$46</definedName>
    <definedName name="Summary_FormVersion">'TEMPLATE Übersicht'!$L$2</definedName>
    <definedName name="Summary_GlobalFooterTemplateRange">'TEMPLATE Übersicht'!$A$47:$L$47</definedName>
    <definedName name="Summary_GroupByCell">'TEMPLATE Übersicht'!$C$14</definedName>
    <definedName name="Summary_GroupByCellShadow">'TEMPLATE Übersicht'!$E$41</definedName>
    <definedName name="Summary_HeaderTemplateRange">'TEMPLATE Übersicht'!$42:$43</definedName>
    <definedName name="Summary_ItemTemplateRow">'TEMPLATE Übersicht'!$A$44:$L$44</definedName>
    <definedName name="Summary_LockButtonRows">'TEMPLATE Übersicht'!$38:$40</definedName>
    <definedName name="Summary_ModeButtonRows">'TEMPLATE Übersicht'!$16:$17</definedName>
    <definedName name="Summary_SupportPeriodEnd">'TEMPLATE Übersicht'!$F$12</definedName>
    <definedName name="Summary_SupportPeriodStart">'TEMPLATE Übersicht'!$D$12</definedName>
    <definedName name="Summary_TaxDeduct">'TEMPLATE Übersicht'!$C$9</definedName>
    <definedName name="Summary_TemplateRange">'TEMPLATE Übersicht'!$A$42:$L$47</definedName>
  </definedNames>
  <calcPr calcId="125725"/>
</workbook>
</file>

<file path=xl/calcChain.xml><?xml version="1.0" encoding="utf-8"?>
<calcChain xmlns="http://schemas.openxmlformats.org/spreadsheetml/2006/main">
  <c r="D13" i="24"/>
  <c r="C13"/>
  <c r="C3"/>
  <c r="C10"/>
  <c r="AF69" i="23"/>
  <c r="AN45"/>
  <c r="AN40"/>
  <c r="AN37"/>
  <c r="AN35"/>
  <c r="AN32"/>
  <c r="H69" s="1"/>
  <c r="C5" i="24" s="1"/>
  <c r="AN29" i="23"/>
  <c r="C9" i="24" s="1"/>
  <c r="AN18" i="23"/>
  <c r="C7" i="24" s="1"/>
  <c r="AN2" i="23"/>
  <c r="AN2" i="1"/>
  <c r="AN18"/>
  <c r="AN29"/>
  <c r="AN32"/>
  <c r="H69" s="1"/>
  <c r="AN35"/>
  <c r="AN37"/>
  <c r="AN40"/>
  <c r="AN45"/>
  <c r="AF69"/>
  <c r="C10" i="4"/>
  <c r="C9" s="1"/>
  <c r="C9" i="7" s="1"/>
  <c r="C3"/>
  <c r="C5"/>
  <c r="C7"/>
  <c r="D12"/>
  <c r="F12"/>
  <c r="E15" i="8"/>
  <c r="E14" s="1"/>
  <c r="L26"/>
  <c r="C27"/>
  <c r="C28" s="1"/>
  <c r="C29" s="1"/>
  <c r="C30" s="1"/>
  <c r="C31" s="1"/>
  <c r="C32" s="1"/>
  <c r="L27"/>
  <c r="L28"/>
  <c r="L29"/>
  <c r="L30"/>
  <c r="L31"/>
  <c r="L32"/>
  <c r="C34"/>
  <c r="C35" s="1"/>
  <c r="L34"/>
  <c r="L35"/>
  <c r="J36"/>
  <c r="L36"/>
  <c r="T36"/>
  <c r="X36"/>
  <c r="AD36"/>
  <c r="AH36"/>
  <c r="F3" i="10"/>
  <c r="F4"/>
  <c r="F5"/>
  <c r="F6"/>
  <c r="F7"/>
  <c r="F8"/>
  <c r="F9"/>
  <c r="F10"/>
  <c r="F11"/>
  <c r="F12"/>
  <c r="F13"/>
  <c r="F14"/>
  <c r="F15"/>
  <c r="F16"/>
  <c r="F17"/>
  <c r="F18"/>
  <c r="F19"/>
  <c r="F20"/>
  <c r="F13" i="13"/>
  <c r="F12" s="1"/>
  <c r="K38"/>
  <c r="M38" s="1"/>
  <c r="R38"/>
  <c r="V38"/>
  <c r="AB38"/>
  <c r="AF38"/>
  <c r="AH38" s="1"/>
  <c r="AJ38" s="1"/>
  <c r="C39"/>
  <c r="C40" s="1"/>
  <c r="C41" s="1"/>
  <c r="C42" s="1"/>
  <c r="C43" s="1"/>
  <c r="C44" s="1"/>
  <c r="K39"/>
  <c r="M39" s="1"/>
  <c r="R39"/>
  <c r="V39"/>
  <c r="AB39"/>
  <c r="AF39"/>
  <c r="K40"/>
  <c r="M40" s="1"/>
  <c r="R40"/>
  <c r="V40"/>
  <c r="AB40"/>
  <c r="AF40"/>
  <c r="AH40"/>
  <c r="AJ40" s="1"/>
  <c r="K41"/>
  <c r="M41" s="1"/>
  <c r="R41"/>
  <c r="V41"/>
  <c r="AB41"/>
  <c r="AF41"/>
  <c r="AH41" s="1"/>
  <c r="AJ41" s="1"/>
  <c r="K42"/>
  <c r="M42" s="1"/>
  <c r="R42"/>
  <c r="V42"/>
  <c r="AB42"/>
  <c r="AF42"/>
  <c r="AH42"/>
  <c r="AJ42" s="1"/>
  <c r="K43"/>
  <c r="M43" s="1"/>
  <c r="R43"/>
  <c r="V43"/>
  <c r="AB43"/>
  <c r="AF43"/>
  <c r="AH43" s="1"/>
  <c r="AJ43" s="1"/>
  <c r="K44"/>
  <c r="M44" s="1"/>
  <c r="R44"/>
  <c r="V44"/>
  <c r="AB44"/>
  <c r="AF44"/>
  <c r="AH44"/>
  <c r="AJ44" s="1"/>
  <c r="C46"/>
  <c r="C47" s="1"/>
  <c r="K46"/>
  <c r="M46" s="1"/>
  <c r="R46"/>
  <c r="V46"/>
  <c r="AB46"/>
  <c r="AF46"/>
  <c r="AH47" s="1"/>
  <c r="AJ47" s="1"/>
  <c r="AH46"/>
  <c r="AJ46"/>
  <c r="K47"/>
  <c r="M47" s="1"/>
  <c r="R47"/>
  <c r="V47"/>
  <c r="AB47"/>
  <c r="AB48" s="1"/>
  <c r="AF47"/>
  <c r="D3" i="18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C16"/>
  <c r="D16"/>
  <c r="E16"/>
  <c r="D17"/>
  <c r="E17"/>
  <c r="E18"/>
  <c r="E19"/>
  <c r="F27"/>
  <c r="G27" s="1"/>
  <c r="H27" s="1"/>
  <c r="F28"/>
  <c r="G28"/>
  <c r="H28" s="1"/>
  <c r="F29"/>
  <c r="G29" s="1"/>
  <c r="H29" s="1"/>
  <c r="F30"/>
  <c r="G30" s="1"/>
  <c r="H30" s="1"/>
  <c r="F31"/>
  <c r="G31" s="1"/>
  <c r="H31" s="1"/>
  <c r="F32"/>
  <c r="G32" s="1"/>
  <c r="H32" s="1"/>
  <c r="F33"/>
  <c r="G33" s="1"/>
  <c r="H33" s="1"/>
  <c r="F34"/>
  <c r="G34" s="1"/>
  <c r="H34" s="1"/>
  <c r="F35"/>
  <c r="G35" s="1"/>
  <c r="H35" s="1"/>
  <c r="F67"/>
  <c r="F68"/>
  <c r="F69" s="1"/>
  <c r="D69"/>
  <c r="D72" s="1"/>
  <c r="F72" s="1"/>
  <c r="D73"/>
  <c r="F73" s="1"/>
  <c r="D75"/>
  <c r="F75" s="1"/>
  <c r="D74" l="1"/>
  <c r="F74" s="1"/>
  <c r="K48" i="13"/>
  <c r="R48"/>
  <c r="V48"/>
  <c r="D76" i="18"/>
  <c r="F76" s="1"/>
  <c r="F77" s="1"/>
  <c r="F79" s="1"/>
  <c r="AF48" i="13"/>
  <c r="M29" i="8"/>
  <c r="M26"/>
  <c r="M30"/>
  <c r="M27"/>
  <c r="M31"/>
  <c r="M33"/>
  <c r="M34"/>
  <c r="M28"/>
  <c r="M32"/>
  <c r="M35"/>
  <c r="M48" i="13"/>
  <c r="AH39"/>
  <c r="AJ39" s="1"/>
  <c r="AJ48" s="1"/>
  <c r="AK34" i="8" l="1"/>
  <c r="AM34" s="1"/>
  <c r="AO34" s="1"/>
  <c r="P34"/>
  <c r="R34" s="1"/>
  <c r="AG34"/>
  <c r="AA34"/>
  <c r="W34"/>
  <c r="W28"/>
  <c r="AK28"/>
  <c r="AM28" s="1"/>
  <c r="AO28" s="1"/>
  <c r="P28"/>
  <c r="R28" s="1"/>
  <c r="AG28"/>
  <c r="AA28"/>
  <c r="W32"/>
  <c r="AK32"/>
  <c r="AM32" s="1"/>
  <c r="AO32" s="1"/>
  <c r="P32"/>
  <c r="R32" s="1"/>
  <c r="AG32"/>
  <c r="AA32"/>
  <c r="AK31"/>
  <c r="AM31" s="1"/>
  <c r="AO31" s="1"/>
  <c r="P31"/>
  <c r="R31" s="1"/>
  <c r="AG31"/>
  <c r="AA31"/>
  <c r="W31"/>
  <c r="AA29"/>
  <c r="W29"/>
  <c r="AK29"/>
  <c r="AM29" s="1"/>
  <c r="AO29" s="1"/>
  <c r="P29"/>
  <c r="R29" s="1"/>
  <c r="AG29"/>
  <c r="W35"/>
  <c r="AK35"/>
  <c r="AM35" s="1"/>
  <c r="AO35" s="1"/>
  <c r="P35"/>
  <c r="R35" s="1"/>
  <c r="AG35"/>
  <c r="AA35"/>
  <c r="W33"/>
  <c r="P33"/>
  <c r="AK33"/>
  <c r="AG33"/>
  <c r="AA33"/>
  <c r="P26"/>
  <c r="AG26"/>
  <c r="AA26"/>
  <c r="W26"/>
  <c r="AK26"/>
  <c r="P30"/>
  <c r="R30" s="1"/>
  <c r="AG30"/>
  <c r="AA30"/>
  <c r="W30"/>
  <c r="AK30"/>
  <c r="AM30" s="1"/>
  <c r="AO30" s="1"/>
  <c r="AK27"/>
  <c r="AM27" s="1"/>
  <c r="AO27" s="1"/>
  <c r="P27"/>
  <c r="R27" s="1"/>
  <c r="AG27"/>
  <c r="AA27"/>
  <c r="W27"/>
  <c r="AG36" l="1"/>
  <c r="AA36"/>
  <c r="W36"/>
  <c r="AM26"/>
  <c r="AO26" s="1"/>
  <c r="AO36" s="1"/>
  <c r="AK36"/>
  <c r="P36"/>
  <c r="R26"/>
  <c r="R36" s="1"/>
</calcChain>
</file>

<file path=xl/sharedStrings.xml><?xml version="1.0" encoding="utf-8"?>
<sst xmlns="http://schemas.openxmlformats.org/spreadsheetml/2006/main" count="1138" uniqueCount="434">
  <si>
    <t>Agrarmarkt Austria</t>
  </si>
  <si>
    <t>Dresdner Straße 70</t>
  </si>
  <si>
    <t>A-1200 Wien</t>
  </si>
  <si>
    <t>BMLRT/LE1420/LD/EU</t>
  </si>
  <si>
    <t>www.ama.at</t>
  </si>
  <si>
    <t>DVR: 0719838</t>
  </si>
  <si>
    <t>Zahlungsantrag</t>
  </si>
  <si>
    <t>im Rahmen des Österreichischen Programms für ländliche Entwicklung 2014 - 2020</t>
  </si>
  <si>
    <t>X:\Rita Kostenkalkulation\Rita 2016-06-15\Development\Out\Branch</t>
  </si>
  <si>
    <t>Antragsnummer des betroffenen Vorhabens</t>
  </si>
  <si>
    <t>Bei vorgelegter Abrechnung handelt es sich um die</t>
  </si>
  <si>
    <t>Der Gebietskörperschaftsanteil beträgt in %</t>
  </si>
  <si>
    <t>Vorhaben</t>
  </si>
  <si>
    <t>Code / Vorhabensart</t>
  </si>
  <si>
    <t>Bitte auswählen</t>
  </si>
  <si>
    <t>Kurzbezeichnung des Vorhabens:</t>
  </si>
  <si>
    <t>Betriebs- bzw. Klientennummer:</t>
  </si>
  <si>
    <t>Vorsteuerabzugsberechtigt</t>
  </si>
  <si>
    <t>Titel, Name, Vorname</t>
  </si>
  <si>
    <t>Geburtsdatum</t>
  </si>
  <si>
    <t xml:space="preserve">  </t>
  </si>
  <si>
    <t>Name/Unternehmen</t>
  </si>
  <si>
    <t>Gesellschaftsform</t>
  </si>
  <si>
    <t>ZVR/FB-Nr./GKZ</t>
  </si>
  <si>
    <t>Name</t>
  </si>
  <si>
    <t>Vertretungsbefugte/r</t>
  </si>
  <si>
    <t>Zustelladresse: Straße, Hausnr.</t>
  </si>
  <si>
    <t>Zustelladresse: PLZ, Ort</t>
  </si>
  <si>
    <t>Betriebsadresse: Straße, Hausnr.</t>
  </si>
  <si>
    <t>Betriebsadresse: PLZ, Ort</t>
  </si>
  <si>
    <t>Mobil-,Telefonnr./Email-/Internetadresse</t>
  </si>
  <si>
    <t>Bankverbindung</t>
  </si>
  <si>
    <t>IBAN</t>
  </si>
  <si>
    <t>BIC</t>
  </si>
  <si>
    <t xml:space="preserve">ACHTUNG:
</t>
  </si>
  <si>
    <t>Alle Zahlungen werden auf die letzte von Ihnen bekanntgegebene Bankverbindung überwiesen.
Ihr Auszahlungskonto können Sie jederzeit im eAMA unter KUNDENDATEN einsehen und ändern.</t>
  </si>
  <si>
    <t>Förderungswerber/in</t>
  </si>
  <si>
    <t>Betriebs-/Klientennummer</t>
  </si>
  <si>
    <t>Zahlungsantrag (Seite 2)</t>
  </si>
  <si>
    <t>eingereichte Kosten</t>
  </si>
  <si>
    <t>Belegbetrag brutto</t>
  </si>
  <si>
    <t>Belegbetrag netto</t>
  </si>
  <si>
    <t>Einnahmen</t>
  </si>
  <si>
    <t>€</t>
  </si>
  <si>
    <t>genehmigter Zeitraum für die Kostenanerkennung</t>
  </si>
  <si>
    <t>von</t>
  </si>
  <si>
    <t>bis</t>
  </si>
  <si>
    <t>Allgemeine Beilagen</t>
  </si>
  <si>
    <t>liegt 
bei</t>
  </si>
  <si>
    <t>wird 
nachgereicht</t>
  </si>
  <si>
    <t>nicht 
erforderlich</t>
  </si>
  <si>
    <t>Abrechnungsbelege (Rechnungen, Honorarnoten, Jahreslohnkonten etc.)</t>
  </si>
  <si>
    <t>Belegaufstellung - Investitionen und Sachaufwand</t>
  </si>
  <si>
    <t xml:space="preserve">Belegaufstellung - unbare Eigenleistungen (=unbare Sachleistungen) </t>
  </si>
  <si>
    <t>Belegaufstellung Personalkosten</t>
  </si>
  <si>
    <t>Zeitaufzeichnungen, Tätigkeitsbeschreibungen</t>
  </si>
  <si>
    <t>Zahlungsnachweis/e</t>
  </si>
  <si>
    <t>Nachweis über die Einhaltung der Publizitätskriterien</t>
  </si>
  <si>
    <t>Sonstige Beilage(n):</t>
  </si>
  <si>
    <t xml:space="preserve">Vorhabensspezifische Beilagen, die spätestens mit der Endabrechnung vorgelegt werden  müssen: </t>
  </si>
  <si>
    <t>Benutzungsbewilligung</t>
  </si>
  <si>
    <t>Endbericht</t>
  </si>
  <si>
    <t>Versichungsnachweis bei Investitionen in unbewegl. Investitionsgegenstände</t>
  </si>
  <si>
    <t>Evaluierungsdatenblatt</t>
  </si>
  <si>
    <t>Angaben zu anderen Förderungen/Zuschüssen</t>
  </si>
  <si>
    <t>Keine weitere/n Förderung/en 
bzw. Zuschüsse</t>
  </si>
  <si>
    <t>Im Rahmen d. Projektes wurde bei folgenden anderen Förderstellen um eine Förderung bzw. einen Zuschuss angesucht:</t>
  </si>
  <si>
    <t>Geben Sie hier die entsprechende Stelle sowie die/den beantragte(n)/genehmigten(n)/erhaltene(n) Förderung/Zuschuss an!</t>
  </si>
  <si>
    <t xml:space="preserve">Förderung/Zuschuss im Ausmaß von </t>
  </si>
  <si>
    <t>Bund:</t>
  </si>
  <si>
    <t>Land:</t>
  </si>
  <si>
    <t>Gemeinde/n:</t>
  </si>
  <si>
    <t xml:space="preserve">Mit meiner Unterschrift bestätige ich, </t>
  </si>
  <si>
    <t>-) dass ich alle Angaben im Zahlungsantrag und sämtlichen Beilagen mit bestem Wissen gemacht habe,</t>
  </si>
  <si>
    <t>-) Abrechnungsbelege nicht in unzulässiger Weise zur Abrechnung einer bei einer anderen Abwicklungsstelle
    beantragten Förderung eingebracht habe oder einreichen werde (unzulässige Mehrfachförderung)</t>
  </si>
  <si>
    <t>-) die Beantragung einer mit der LE-Projektförderung kumulierbaren Förderung bei einer anderen Förderungs-
    abwicklungsstelle der Bewilligenden Stelle gemeldet habe oder melden werde,</t>
  </si>
  <si>
    <t xml:space="preserve">-) allen Verpflichtungen gegenüber der Bewilligenden Stelle (z.B. Meldeverpflichtung) nachgekommen bin,
</t>
  </si>
  <si>
    <t>-) dass alle Personen, deren Daten im Rahmen dieses Zahlungsantrages offengelegt wurden, von mir darüber
    informiert wurden, dass eine Verarbeitung ihrer Daten durch die Zahlstelle und Bewilligende Stelle für Zwecke</t>
  </si>
  <si>
    <t xml:space="preserve">    der Abwicklung und Kontrolle der Förderung erfolgt.</t>
  </si>
  <si>
    <t>und ersuche um Auszahlung des entsprechenden Förderungsbetrages.</t>
  </si>
  <si>
    <t>Ort, Datum</t>
  </si>
  <si>
    <t>Name in Blockbuchstaben</t>
  </si>
  <si>
    <t>Unterschrift bzw. firmenmäßige Zeichnung</t>
  </si>
  <si>
    <t>RL/AMA v469.21 / Feb. 2021</t>
  </si>
  <si>
    <t>Liste verfügbarer Vorhabensarten (für Pop-Up-Menu)</t>
  </si>
  <si>
    <t>M 1 A) - Wissenstransfer und Informationsmaßnahmen in der Land- und Forstwirtschaft - Landwirtschaft</t>
  </si>
  <si>
    <t>M 1 B) - Wissenstransfer und Informationsmaßnahmen in der Land- und Forstwirtschaft - Forstwirtschaft</t>
  </si>
  <si>
    <t xml:space="preserve"> - </t>
  </si>
  <si>
    <t>2.1.1. A) - Inanspruchnahme von Beratungsleistungen - Landwirtschaft</t>
  </si>
  <si>
    <t>2.1.1. B) - Inanspruchnahme von Beratungsleistungen - Forstwirtschaft</t>
  </si>
  <si>
    <t>2.1.1. C) - Inanspruchnahme von Beratungsleistungen - KMU</t>
  </si>
  <si>
    <t>2.3.1. - Ausbildung von BeraterInnen</t>
  </si>
  <si>
    <t>3.2.1. - Informations- und Absatzförderungsmaßnahmen</t>
  </si>
  <si>
    <t>4.1.1. - Investitionen in die landwirtschaftliche Erzeugung</t>
  </si>
  <si>
    <t>4.2.1. A) - Verarbeitung, Vermarktung und Entwicklung landwirtschaftlicher Erzeugnisse (Bewilligung AWS)</t>
  </si>
  <si>
    <t>4.2.1. B) - Verarbeitung, Vermarktung und Entwicklung landwirtschaftlicher Erzeugnisse (Bewilligung Bundesländer)</t>
  </si>
  <si>
    <t>4.3.1. - Investitionen in überbetriebliche Bewässerungsinfrastruktur</t>
  </si>
  <si>
    <t>4.3.2. - Investitionen in die Infrastruktur für die Entwicklung, Modernisierung und Anpassung der Forstwirtschaft</t>
  </si>
  <si>
    <t>4.4.1. - Nichtproduktive Investitionen – Ökologische Verbesserung von Gewässern in landwirtschaftlich geprägten Regionen</t>
  </si>
  <si>
    <t>4.4.2. - Nichtproduktive Investitionen – Investitionen zur Stabilisierung von Rutschungen</t>
  </si>
  <si>
    <t>4.4.3. - Nichtproduktive Investitionen – Ökologische Agrarinfrastruktur zur Flurentwicklung</t>
  </si>
  <si>
    <t>6.1.1. - Existenzgründungsbeihilfen für JunglandwirtInnen</t>
  </si>
  <si>
    <t>6.4.1. - Diversifizierung hin zu nichtlandwirtschaftlichen Tätigkeiten</t>
  </si>
  <si>
    <t>6.4.2. - Diversifizierung lw. und fw. Betriebe durch Energie aus nachwachsenden Rohstoffen sowie Energiedienstleistungen</t>
  </si>
  <si>
    <t>6.4.3. - Photovoltaik in der Landwirtschaft</t>
  </si>
  <si>
    <t>6.4.4. - Gründung von innovativen Kleinunternehmen im ländlichen Raum</t>
  </si>
  <si>
    <t>6.4.5. - Förderung von Nahversorgungsbetrieben einschließlich gewerblicher Beherbergungs- und Gastronomiebetriebe</t>
  </si>
  <si>
    <t>7.1.1. A) - Pläne und Entwicklungskonzepte zur Erhaltung des natürlichen Erbes - Naturschutz - Bund</t>
  </si>
  <si>
    <t>7.1.1. A) - Pläne und Entwicklungskonzepte zur Erhaltung des natürlichen Erbes - Naturschutz - Länder</t>
  </si>
  <si>
    <t>7.1.1. B) - Pläne und Entwicklungskonzepte zur Erhaltung des natürlichen Erbes - Nationalparks</t>
  </si>
  <si>
    <t>7.1.2. - Pläne und Entwicklungskonzepte zur Dorferneuerung</t>
  </si>
  <si>
    <t>7.1.3. - Lokale Agenda 21 - Bund</t>
  </si>
  <si>
    <t>7.1.3. - Lokale Agenda 21 - Länder</t>
  </si>
  <si>
    <t>7.2.1. - Ländliche Verkehrsinfrastruktur</t>
  </si>
  <si>
    <t>7.2.2. - Investitionen in erneuerbare Energien</t>
  </si>
  <si>
    <t>7.2.3. - Umsetzung von Klima- und Energieprojekten auf lokaler Ebene</t>
  </si>
  <si>
    <t>7.3.1. - Breitbandinfrastruktur in ländlichen Gebieten</t>
  </si>
  <si>
    <t>7.4.1. A) - Soziale Angelegenheiten - BMASK</t>
  </si>
  <si>
    <t>7.4.1. B) - Soziale Angelegenheiten - BMG</t>
  </si>
  <si>
    <t>7.4.2. - Klimafreundliche Mobilitätslösungen (klimaaktiv mobil)</t>
  </si>
  <si>
    <t>7.5.1. A) - Investitionen in kleine touristische Infrastruktur - BMLRT</t>
  </si>
  <si>
    <t>7.5.1. B) - Investitionen in kleine touristische Infrastruktur - Forst</t>
  </si>
  <si>
    <t>7.5.1. C) - Investitionen in kleine touristische Infrastruktur - Länder</t>
  </si>
  <si>
    <t xml:space="preserve">7.6.1. A) - Studien und Investitionen zur Erhaltung, Wiederherstellung und Verbesserung des natürlichen Erbes - Naturschutz - Bund </t>
  </si>
  <si>
    <t>7.6.1. A) - Studien und Investitionen zur Erhaltung, Wiederherstellung und Verbesserung des natürlichen Erbes - Naturschutz - Länder</t>
  </si>
  <si>
    <t>7.6.1. B) - Studien und Investitionen zur Erhaltung, Wiederherstellung und Verbesserung des natürlichen Erbes - Nationalparks</t>
  </si>
  <si>
    <t>7.6.1. C) - Studien und Investitionen zur Erhaltung, Wiederherstellung und Verbesserung des natürlichen Erbes - Forst - Bund</t>
  </si>
  <si>
    <t>7.6.1. C) - Studien und Investitionen zur Erhaltung, Wiederherstellung und Verbesserung des natürlichen Erbes - Forst - Länder</t>
  </si>
  <si>
    <t>7.6.2. - Umsetzung von Plänen zur Dorferneuerung und Gemeindeentwicklung</t>
  </si>
  <si>
    <t>7.6.3. - Erhaltung und Entwicklung der Kulturlandschaft</t>
  </si>
  <si>
    <t>7.6.4. - Überbetriebliche Maßnahmen für die Bereiche Wald und Schutz vor Naturgefahren</t>
  </si>
  <si>
    <t>7.6.5. - Stärkung der Potenziale des alpinen ländlichen Raums</t>
  </si>
  <si>
    <t>8.1.1. - Aufforstung und Anlage von Wäldern</t>
  </si>
  <si>
    <t>8.4.1. - Vorbeugung von Schäden und Wiederherstellung von Wäldern nach Naturkatastrophen und Katastrophenereignissen - Forstschutz</t>
  </si>
  <si>
    <t>8.5.1. - Investitionen zur Stärkung von Resistenz und ökologischem Wert des Waldes - Öffentlicher Wert &amp; Schutz vor Naturgefahren</t>
  </si>
  <si>
    <t>8.5.2. - Investitionen zur Stärkung von Resistenz und ökologischem Wert des Waldes - Genetische Ressourcen</t>
  </si>
  <si>
    <t xml:space="preserve">8.5.3. - Investitionen zur Stärkung des ökologischen Werts der Waldökosysteme - Wald-Ökologie-Programm </t>
  </si>
  <si>
    <t>8.6.1. - Investitionen in Forsttechniken, Verarbeitung, Mobilisierung und Vermarktung forstwirtschaftlicher Erzeugnisse</t>
  </si>
  <si>
    <t>8.6.2. - Erstellung von waldbezogenen Plänen auf betrieblicher Ebene</t>
  </si>
  <si>
    <t>15.1.1. - Erhaltung von ökologisch wertvollen/seltenen Waldflächen /-gesellschaften</t>
  </si>
  <si>
    <t>15.2.1. - Erhaltung und Verbesserung der genetischen Ressourcen des Waldes</t>
  </si>
  <si>
    <t>16.01.1. - Unterstützung beim Aufbau &amp; Betrieb operationeller Gruppen der EIP für lw. Produktivität &amp; Nachhaltigkeit</t>
  </si>
  <si>
    <t>16.02.1. - Unterstützung bei der Entwicklung neuer Erzeugnisse, Verfahren &amp; Technologien der Land-, Ernährungs- &amp; Forstwirtschaft</t>
  </si>
  <si>
    <t>16.02.2. A) - Unterstützung bei der Entwicklung von innovativen Pilotprojekten im Tourismus - BMLRT</t>
  </si>
  <si>
    <t>16.02.2. B) - Unterstützung bei der Entwicklung von innovativen Pilotprojekten im Tourismus - Länder</t>
  </si>
  <si>
    <t xml:space="preserve">16.03.1. A) - Zusammenarbeit von kleinen WirtschaftsteilnehmerInnen - Arbeitsabläufe, Ressourcennutzung und Tourismusdienstleistungen </t>
  </si>
  <si>
    <t>16.03.1. A) - Zusammenarbeit von kleinen WirtschaftsteilnehmerInnen - Arbeitsabläufe, Ressourcennutzung und Tourismusdienstleistungen - BMLRT</t>
  </si>
  <si>
    <t>16.03.1. B) - Zusammenarbeit von kleinen WirtschaftsteilnehmerInnen - Arbeitsabläufe, Ressourcennutzung und Tourismusdienstleistungen - BMLRT</t>
  </si>
  <si>
    <t>16.03.1. C) - Zusammenarbeit von kleinen WirtschaftsteilnehmerInnen - Arbeitsabläufe, Ressourcennutzung und Tourismusdienstleistungen - Länder</t>
  </si>
  <si>
    <t>16.03.2. - Zusammenarbeit von Kleinstunternehmen im ländlichen Raum</t>
  </si>
  <si>
    <t xml:space="preserve">16.04.1. - Schaffung und Entwicklung von kurzen Versorgungsketten und lokalen Märkten sowie unterstützende Absatzförderung </t>
  </si>
  <si>
    <t>16.05.1. - Stärkung der horizontalen und vertikalen Zusammenarbeit zwischen AkteurInnen im forst- und wasserwirtschaftlichen Sektor</t>
  </si>
  <si>
    <t>16.05.2. A) - Stärkung der Zusammenarbeit von AkteurInnen und Strukturen zur Erhaltung des natürlichen Erbes &amp; des Umweltschutzes - Naturschutz</t>
  </si>
  <si>
    <t>16.05.2. A) - Stärkung der Zusammenarbeit von AkteurInnen und Strukturen zur Erhaltung des natürlichen Erbes &amp; des Umweltschutzes - Naturschutz - Länder</t>
  </si>
  <si>
    <t>16.05.2. B) - Stärkung der Zusammenarbeit von AkteurInnen und Strukturen zur Erhaltung des natürlichen Erbes &amp; des Umweltschutzes - Umweltschutz</t>
  </si>
  <si>
    <t>16.05.2. C) - Stärkung der Zusammenarbeit von AkteurInnen und Strukturen zur Erhaltung des natürlichen Erbes &amp; des Umweltschutzes - Nationalparks</t>
  </si>
  <si>
    <t>16.08.1. - Waldbezogene Pläne auf überbetrieblicher Ebene</t>
  </si>
  <si>
    <t>16.09.1. - Förderung horizontaler &amp; vertikaler Zusammenarbeit lw. &amp; fw. AkteurInnen zur Schaffung &amp; Entwicklung v. Sozialleistungen - BMLRT</t>
  </si>
  <si>
    <t>16.10.1. - Einrichtung und Betrieb von Clustern - BMLRT</t>
  </si>
  <si>
    <t>16.10.2. - Einrichtung und Betrieb von Netzwerken - BMLRT</t>
  </si>
  <si>
    <t>16.10.3. - Zusammenarbeit: Erzeugergemeinschaften /-organisationen, Genossenschaften und Branchenverbände - BMLRT</t>
  </si>
  <si>
    <t>19.1.1. - Erstellung der lokalen Entwicklungsstrategie - Länder</t>
  </si>
  <si>
    <t>19.1.1. - Erstellung der lokalen Entwicklungsstrategie</t>
  </si>
  <si>
    <t>19.2.1. - Umsetzung der lokalen Entwicklungsstrategie - Länder</t>
  </si>
  <si>
    <t>19.2.1. - Umsetzung der lokalen Entwicklungsstrategie</t>
  </si>
  <si>
    <t>19.3.1. - Umsetzung von nationalen oder transnationalen Kooperationsprojekten - Länder</t>
  </si>
  <si>
    <t>19.3.1. - Umsetzung von nationalen oder transnationalen Kooperationsprojekten</t>
  </si>
  <si>
    <t>19.4.1. - Laufende Kosten des LAG-Managements und Sensibilisierung - Länder</t>
  </si>
  <si>
    <t>19.4.1. - Laufende Kosten des LAG-Managements und Sensibilisierung</t>
  </si>
  <si>
    <t>20.1. - Technische Hilfe (außer Netzwerk)</t>
  </si>
  <si>
    <t>20.2. - Technische Hilfe - Netzwerk</t>
  </si>
  <si>
    <t>Vorhabensart (alphabet. Sortiert)</t>
  </si>
  <si>
    <t>Fördergeber</t>
  </si>
  <si>
    <t>BMLRT/LE1420/EU</t>
  </si>
  <si>
    <t>LD/LE1420/EU</t>
  </si>
  <si>
    <t>BMDW/LE1420/EU</t>
  </si>
  <si>
    <t>BMK/LE1420/EU</t>
  </si>
  <si>
    <t>BMLRT/LE1420/LD/LEADER/EU</t>
  </si>
  <si>
    <t>LD/LE1420/LEADER/EU</t>
  </si>
  <si>
    <t>Zahlungsantrag - Stammdaten/Übersicht</t>
  </si>
  <si>
    <t xml:space="preserve">Betriebs-/Klientennummer: </t>
  </si>
  <si>
    <t xml:space="preserve">Förderungswerber: </t>
  </si>
  <si>
    <t xml:space="preserve">Antragsnummer: </t>
  </si>
  <si>
    <t xml:space="preserve">Vorsteuerabzugsberechtigung: </t>
  </si>
  <si>
    <t xml:space="preserve">Genehmigter Zeitraum für  </t>
  </si>
  <si>
    <t>Beginn</t>
  </si>
  <si>
    <t>Ende</t>
  </si>
  <si>
    <t xml:space="preserve">Kostenanerkennung: </t>
  </si>
  <si>
    <t>Buttons nur zur internen Verwendung der Bewilligenden Stelle</t>
  </si>
  <si>
    <t>U</t>
  </si>
  <si>
    <t>Übersicht</t>
  </si>
  <si>
    <t>---</t>
  </si>
  <si>
    <t xml:space="preserve">Gruppierung nach:  </t>
  </si>
  <si>
    <t>Teilprojekt</t>
  </si>
  <si>
    <t>Buttons zur internen Verwendung der Bewilligenden Stelle</t>
  </si>
  <si>
    <t>Fördergegenstand</t>
  </si>
  <si>
    <t>Codierung / Fördergegenstand</t>
  </si>
  <si>
    <t>Gesamtsumme</t>
  </si>
  <si>
    <t>Tabellenblatt</t>
  </si>
  <si>
    <t>Kostenart</t>
  </si>
  <si>
    <t>Gesamtkosten
brutto</t>
  </si>
  <si>
    <t>Gesamtkosten
netto</t>
  </si>
  <si>
    <t>eingereichte
Kosten</t>
  </si>
  <si>
    <t>verminderte Kosten
nach VWK</t>
  </si>
  <si>
    <t>anrechenbare Kosten
nach VWK</t>
  </si>
  <si>
    <t>verminderte Kosten nach VOK</t>
  </si>
  <si>
    <t>anrechenbare Kosten nach VOK</t>
  </si>
  <si>
    <t>Sanktions-
relevante Kosten
gemäß Art. 35</t>
  </si>
  <si>
    <t xml:space="preserve">Einnahmen </t>
  </si>
  <si>
    <t xml:space="preserve">Summe: </t>
  </si>
  <si>
    <t xml:space="preserve">Gesamtsumme: </t>
  </si>
  <si>
    <t>:</t>
  </si>
  <si>
    <t>Investkosten</t>
  </si>
  <si>
    <t>Zahlungsantrag - Belegaufstellung für Investitionskosten</t>
  </si>
  <si>
    <t>Sachkosten</t>
  </si>
  <si>
    <t>Zahlungsantrag - Belegaufstellung für Sachkosten</t>
  </si>
  <si>
    <t>Invest- &amp; Sachkosten</t>
  </si>
  <si>
    <t>Zahlungsantrag - Belegaufstellung für Investitions- und Sachkosten</t>
  </si>
  <si>
    <t>UBVbv</t>
  </si>
  <si>
    <t xml:space="preserve">Fördergegenstand: </t>
  </si>
  <si>
    <t>Nein</t>
  </si>
  <si>
    <t>-</t>
  </si>
  <si>
    <t>UBV</t>
  </si>
  <si>
    <t>BV</t>
  </si>
  <si>
    <t>BVbv</t>
  </si>
  <si>
    <t>V</t>
  </si>
  <si>
    <t>Vv</t>
  </si>
  <si>
    <t>Belege</t>
  </si>
  <si>
    <t>von der Bewilligenden Stelle im Rahmen der VWK auszufüllen</t>
  </si>
  <si>
    <t>von VOK auszufüllen</t>
  </si>
  <si>
    <t>von der Bewilligenden Stelle auszufüllen (im Rahmen einer VOK)</t>
  </si>
  <si>
    <t>von der Bewilligenden Stelle auszufüllen</t>
  </si>
  <si>
    <t>Head</t>
  </si>
  <si>
    <t>lfd. Nr.</t>
  </si>
  <si>
    <t>Belegnr. / 
Rechnungsnummer</t>
  </si>
  <si>
    <t>Belegdatum</t>
  </si>
  <si>
    <t>Firma bzw. Name</t>
  </si>
  <si>
    <t>Bezeichnung (Ware, Leistung)</t>
  </si>
  <si>
    <t>Zuordnung zu Teilprojekt 
(falls erforderlich)</t>
  </si>
  <si>
    <t>Datum Saldierung
(Zahlungs-
datum)</t>
  </si>
  <si>
    <t>MwSt.
Satz</t>
  </si>
  <si>
    <t>Belegbetrag
(interne Rechenbasis)</t>
  </si>
  <si>
    <t>davon nicht anrechenbare Kosten</t>
  </si>
  <si>
    <t>nicht anrechenbare Skonti (%)</t>
  </si>
  <si>
    <t>anrechenbare Kosten</t>
  </si>
  <si>
    <t>Abzüge 
in %</t>
  </si>
  <si>
    <t>eingereichte  
Kosten</t>
  </si>
  <si>
    <t>Codierung
(optional)</t>
  </si>
  <si>
    <t>nicht anrechenbare zu vermindernde Kosten durch VWK</t>
  </si>
  <si>
    <t>nicht anrechenbare zu vermindernde Skonti (%) durch VWK</t>
  </si>
  <si>
    <t>verminderte Abzüge in % nach VWK</t>
  </si>
  <si>
    <t>verminderte Kosten nach VWK</t>
  </si>
  <si>
    <t>nicht anrechenbare zu sanktionierende Kosten durch VWK</t>
  </si>
  <si>
    <t>nicht anrechenbare zu sanktionierende Skonti (%) durch VWK</t>
  </si>
  <si>
    <t>sanktionierte Abzüge in % nach VWK</t>
  </si>
  <si>
    <t>anrechenbare Kosten nach VWK</t>
  </si>
  <si>
    <t>Anmerkung zur VWK</t>
  </si>
  <si>
    <t>Feststellungen der VOK</t>
  </si>
  <si>
    <t>nicht anrechenbare zu vermindernde Kosten durch VOK</t>
  </si>
  <si>
    <t>nicht anrechenbare zu vermindernde Skonti (%) durch VOK</t>
  </si>
  <si>
    <t>verminderte Abzüge in % nach VOK</t>
  </si>
  <si>
    <t>nicht anrechenbare zu sanktionierende Kosten durch VOK</t>
  </si>
  <si>
    <t>nicht anrechenbare zu sanktionierende Skonti (%) durch VOK</t>
  </si>
  <si>
    <t>sanktionierte Abzüge in % nach VOK</t>
  </si>
  <si>
    <t>Anmerkung zur VOK</t>
  </si>
  <si>
    <t>ermittelte Kosten gemäß Art. 35</t>
  </si>
  <si>
    <t>Sanktion in % gemäß Art. 35</t>
  </si>
  <si>
    <t>sanktionsrelevante Kosten
gemäß Art. 35</t>
  </si>
  <si>
    <t>Anmerkung zur Sanktion gemäß Art. 35 (VO 640/2014)</t>
  </si>
  <si>
    <t>Receipt</t>
  </si>
  <si>
    <t>Tail</t>
  </si>
  <si>
    <t>-- Do not Erase --</t>
  </si>
  <si>
    <t>Gesamtsumme:</t>
  </si>
  <si>
    <t>Unterschrift oder firmenmäßige Zeichnung</t>
  </si>
  <si>
    <t>LFNR</t>
  </si>
  <si>
    <t>BELEG_NUMMER</t>
  </si>
  <si>
    <t>BELEG_DATUM</t>
  </si>
  <si>
    <t>FIRMA</t>
  </si>
  <si>
    <t>BEZEICHNUNG</t>
  </si>
  <si>
    <t>TEILPROJEKT</t>
  </si>
  <si>
    <t>SALDO_DATUM</t>
  </si>
  <si>
    <t>BETRAG_BRUTTO</t>
  </si>
  <si>
    <t>MWST_DEZIMAL</t>
  </si>
  <si>
    <t>KOSTEN_NICHT_ANRECHENB</t>
  </si>
  <si>
    <t>SKONTI_NICHT_ANR</t>
  </si>
  <si>
    <t>ABZUEGE_PROZ</t>
  </si>
  <si>
    <t>01/2018</t>
  </si>
  <si>
    <t>Tom Tom</t>
  </si>
  <si>
    <t>Kies</t>
  </si>
  <si>
    <t>Haus</t>
  </si>
  <si>
    <t>Einheiten - Alphabetisch sortiert</t>
  </si>
  <si>
    <t>Einheiten - Sortiert für Pop-Up</t>
  </si>
  <si>
    <t>CODE</t>
  </si>
  <si>
    <t>Anzahl</t>
  </si>
  <si>
    <t>ANZ</t>
  </si>
  <si>
    <t>Anzahl/Stunde</t>
  </si>
  <si>
    <t>ANS</t>
  </si>
  <si>
    <t>ha - Hektar</t>
  </si>
  <si>
    <t>Ar</t>
  </si>
  <si>
    <t>A</t>
  </si>
  <si>
    <t>Erntefestmeter</t>
  </si>
  <si>
    <t>EFM</t>
  </si>
  <si>
    <t>Stück</t>
  </si>
  <si>
    <t>Festmeter</t>
  </si>
  <si>
    <t>FM</t>
  </si>
  <si>
    <t>Laufmeter</t>
  </si>
  <si>
    <t>HA</t>
  </si>
  <si>
    <t>Hektoliter/Stunde</t>
  </si>
  <si>
    <t>HLS</t>
  </si>
  <si>
    <t>Kilometer</t>
  </si>
  <si>
    <t>keine</t>
  </si>
  <si>
    <t>KEI</t>
  </si>
  <si>
    <t>Kilogramm</t>
  </si>
  <si>
    <t>KG</t>
  </si>
  <si>
    <t>Stunden</t>
  </si>
  <si>
    <t>KM</t>
  </si>
  <si>
    <t>LFM</t>
  </si>
  <si>
    <t>Liter</t>
  </si>
  <si>
    <t>LIT</t>
  </si>
  <si>
    <t>M2</t>
  </si>
  <si>
    <t>M3</t>
  </si>
  <si>
    <t>STK</t>
  </si>
  <si>
    <t>Tonne/Stunde</t>
  </si>
  <si>
    <t>STD</t>
  </si>
  <si>
    <t>Tonne</t>
  </si>
  <si>
    <t>T</t>
  </si>
  <si>
    <t>TOS</t>
  </si>
  <si>
    <t>Arbeitsleistung</t>
  </si>
  <si>
    <t>ARBLEIST</t>
  </si>
  <si>
    <t>Maschinenleistung</t>
  </si>
  <si>
    <t>MALEIST</t>
  </si>
  <si>
    <t>Material</t>
  </si>
  <si>
    <t>BEREITMA</t>
  </si>
  <si>
    <t>Bereitstellung von Materialleistungen</t>
  </si>
  <si>
    <t>Datum</t>
  </si>
  <si>
    <t>Zuordnung zu Teilprojekt
(falls erforderlich)</t>
  </si>
  <si>
    <t>Einheit
(z.B. Stunde, Stück, kg,...)</t>
  </si>
  <si>
    <t>Menge</t>
  </si>
  <si>
    <t>Abzüge in %</t>
  </si>
  <si>
    <t>nicht anrechenbare zu vermindernde Menge durch VWK</t>
  </si>
  <si>
    <t>nicht anrechenbarer zu vermindernder Einheitssatz durch VWK</t>
  </si>
  <si>
    <t>nicht anrechenbare zu vermindernde Abzüge in % durch VWK</t>
  </si>
  <si>
    <t xml:space="preserve">verminderte
Kosten nach VWK </t>
  </si>
  <si>
    <t>nicht anrechenbare zu sanktionierende Menge durch VWK</t>
  </si>
  <si>
    <t>nicht anrechenbarer zu sanktionierender Einheitskostensatz durch VWK</t>
  </si>
  <si>
    <t>nicht anrechenbare zu sanktionierende Abzüge in % durch VWK</t>
  </si>
  <si>
    <t>anrechenbare
Kosten 
nach VWK</t>
  </si>
  <si>
    <t>nicht anrechenbare zu vermindernde Menge durch VOK</t>
  </si>
  <si>
    <t>nicht anrechenbarer zu vermindernder Einheitssatz durch VOK</t>
  </si>
  <si>
    <t>nicht anrechenbare zu vermindernde Abzüge in % durch VOK</t>
  </si>
  <si>
    <t xml:space="preserve">verminderte
Kosten nach VOK </t>
  </si>
  <si>
    <t>nicht anrechenbare zu sanktionierende Menge durch VOK</t>
  </si>
  <si>
    <t>nicht anrechenbarer zu sanktionierender Einheitskostensatz durch VOK</t>
  </si>
  <si>
    <t>nicht anrechenbare zu sanktionierende Abzüge in % durch VOK</t>
  </si>
  <si>
    <t>anrechenbare
Kosten 
nach VOK</t>
  </si>
  <si>
    <t xml:space="preserve">Ich bestätige hiermit als Förderungswerber die Richtigkeit der Angaben </t>
  </si>
  <si>
    <t>PLAUS_UNTERLAGE</t>
  </si>
  <si>
    <t>ANMERKUNG_PLAUS_UNTERL</t>
  </si>
  <si>
    <t>EINHEIT</t>
  </si>
  <si>
    <t>MENGE</t>
  </si>
  <si>
    <t>STD_KOST_SATZ</t>
  </si>
  <si>
    <t>Rechnung 32</t>
  </si>
  <si>
    <t>Rechnung vorgelegt</t>
  </si>
  <si>
    <t>Baulos 1</t>
  </si>
  <si>
    <t>TP 1</t>
  </si>
  <si>
    <t>Zahlungsantrag - Belegaufstellung unbare Eigenleistungen (=unbare Sachleistungen)</t>
  </si>
  <si>
    <t>Leistungserbringer</t>
  </si>
  <si>
    <t>Name des Leistungserbringers</t>
  </si>
  <si>
    <t>Verhältnis zum Förderungswerber*</t>
  </si>
  <si>
    <t>Unterschrift**</t>
  </si>
  <si>
    <t>Worker</t>
  </si>
  <si>
    <t>*Zum Beispiel: Verwandtschaftsverhältnis (Eltern, Geschwister, etc.), Teil des Förderungswerbers (z.B. Vereinsmitglied, Genossenschaftsmitglied, Mitglied der Personengemeinschaft etc.)</t>
  </si>
  <si>
    <t>**Ich (Leistungserbringer) bestätige hiermit, die unten aufgelistete Tätigkeiten für den Förderungswerber durchgeführt zu haben:</t>
  </si>
  <si>
    <t>Art der Leistung /
Tätigkeit bzw.
eingebrachte Sachleistung</t>
  </si>
  <si>
    <t>beantragter Stunden- / Kostensatz</t>
  </si>
  <si>
    <t>berechnete Kosten der Eigenleistung</t>
  </si>
  <si>
    <t>sanktionsrelevante Kosten 
gemäß Art. 35</t>
  </si>
  <si>
    <t>-- Do Not Erase --</t>
  </si>
  <si>
    <t>ART_UNB_SACHL</t>
  </si>
  <si>
    <t>LEISTUNGSERBRINGER</t>
  </si>
  <si>
    <t>Hannes Test, 30.10.2018</t>
  </si>
  <si>
    <t>Test 1</t>
  </si>
  <si>
    <t>Ja</t>
  </si>
  <si>
    <t>Zahlungsantrag - Notizen und Anmerkungen</t>
  </si>
  <si>
    <t>Hier ist Raum für freie Notizen, Anmerkungen und Nebenrechnungen…</t>
  </si>
  <si>
    <t>[1] Beamten</t>
  </si>
  <si>
    <t>[2] ASVG</t>
  </si>
  <si>
    <t xml:space="preserve">Jahr </t>
  </si>
  <si>
    <t>A1/9/1/2</t>
  </si>
  <si>
    <t>HöchstbeitragsGL</t>
  </si>
  <si>
    <t>ACHTUNG: Wenn Daten für ein neues Jahr eingetragen werden, muss auch in Zelle A1 die Jahreszahl angepasst werden.</t>
  </si>
  <si>
    <t>Sonst beschwert sich die Personalkostenaufstellung weiter über ungültige Höchstwerte.</t>
  </si>
  <si>
    <t>[1] Jahresbruttogehälter für Beamte der allgemeinen Verwaltung der Dienstklasse VII / Gehaltstufe 2 (lt. Gehaltsgesetz - GehG §118(5))</t>
  </si>
  <si>
    <t>https://www.ris.bka.gv.at/NormDokument.wxe?Abfrage=Bundesnormen&amp;Gesetzesnummer=10008163&amp;FassungVom=2015-09-28&amp;Paragraf=118</t>
  </si>
  <si>
    <t>Inkrafttretensdatum</t>
  </si>
  <si>
    <t>Außerkrafttretensdatum</t>
  </si>
  <si>
    <t>12 Monate</t>
  </si>
  <si>
    <t>14 Monate</t>
  </si>
  <si>
    <t>Jahr/14Mon.</t>
  </si>
  <si>
    <t>Seit 2017(?) heisst es nicht mehr Dienstklasse VII/Gehaltsstufe 2, sondern Verwendungsgruppe A1/Gehaltsstufe 9/Funktionsgruppe 1/Funktionsstufe 2</t>
  </si>
  <si>
    <t>Es ist unklar wie genau man von den im Gesetz aufgeführten Monatsgehältern zu den in der obigen Tabelle aufgeführten</t>
  </si>
  <si>
    <t>Jahresbruttogehältern kommt. Vermutlich muss man die passenden Dienstgeberbeiträge aufschlagen, aber wie genau…</t>
  </si>
  <si>
    <t>Näherungsweise passend wäre: 14 Monatsgehälter + Sozialversicherung Aufschlag = Jahresgehalt ?!?</t>
  </si>
  <si>
    <t>[2] ASVG (Allgem. SozialVersicherungsGesetz) Höchstbeitragsgrundlage für die Berechnung der Beiträge zur Sozialversicherung</t>
  </si>
  <si>
    <t>https://de.wikipedia.org/wiki/Höchstbeitragsgrundlage</t>
  </si>
  <si>
    <t>Beitragsrechtliche Sätze 2016: (http://sozialversicherung.at --&gt; ÜBER UNS --&gt; Zahlen - Daten - Fakten / Aktuelle Werte)</t>
  </si>
  <si>
    <t>https://www.sozialversicherung.at/portal27/sec/portal/esvportal/content/contentWindow?contentid=10008.626564&amp;action=b&amp;cacheability=PAGE&amp;version=1450778169</t>
  </si>
  <si>
    <t xml:space="preserve">VO 640/2014 = Delegierte Verordnung (EU) Nr. 640/2014 der Kommission vom 11. März 2014 
</t>
  </si>
  <si>
    <t>https://www.bmlfuw.gv.at/dam/jcr:05e477c3-6d14-412a-beb1-93380de11239/640_2014.pdf</t>
  </si>
  <si>
    <t>http://eur-lex.europa.eu/legal-content/de/ALL/?uri=CELEX%3A32014R0640</t>
  </si>
  <si>
    <t>Kostenlimit für Beamte 2021 (allgem. Verwaltung - Dienstklasse VII/2 ohne Überstundenpauschale)</t>
  </si>
  <si>
    <t>Betrag/Monat</t>
  </si>
  <si>
    <t>Monate/Jahr</t>
  </si>
  <si>
    <t>Betrag/Jahr</t>
  </si>
  <si>
    <t>Gehalt</t>
  </si>
  <si>
    <t>Funktionszulage</t>
  </si>
  <si>
    <t>Summe Gehalt/Zulage</t>
  </si>
  <si>
    <t>Dienstgeberbeiträge</t>
  </si>
  <si>
    <t>Krankenversicherung</t>
  </si>
  <si>
    <t>Wohnbauförderung</t>
  </si>
  <si>
    <t>Unfallversicherung</t>
  </si>
  <si>
    <t>Familienlastenausgl.</t>
  </si>
  <si>
    <t>Pensionsvorsorge (Pauschale)</t>
  </si>
  <si>
    <t>Summe Dienstgeberbeiträge</t>
  </si>
  <si>
    <t>Summe total (gerundet)</t>
  </si>
  <si>
    <r>
      <rPr>
        <sz val="10"/>
        <rFont val="Times New Roman"/>
        <family val="1"/>
      </rPr>
      <t xml:space="preserve">zur Auszahlung einer Förderung eines Vorhabens  </t>
    </r>
  </si>
  <si>
    <r>
      <t>Eingangsvermerk (</t>
    </r>
    <r>
      <rPr>
        <sz val="9"/>
        <rFont val="Times New Roman"/>
        <family val="1"/>
      </rPr>
      <t>Einreich-/Bewilligende Stelle)</t>
    </r>
  </si>
  <si>
    <r>
      <t xml:space="preserve">Angaben zum Förderungswerber/zur Förderungswerberin </t>
    </r>
    <r>
      <rPr>
        <sz val="11"/>
        <rFont val="Times New Roman"/>
        <family val="1"/>
      </rPr>
      <t/>
    </r>
  </si>
  <si>
    <r>
      <t xml:space="preserve">Belegbetrag 
</t>
    </r>
    <r>
      <rPr>
        <b/>
        <sz val="10"/>
        <color indexed="8"/>
        <rFont val="Arial"/>
        <family val="2"/>
      </rPr>
      <t>brutto</t>
    </r>
  </si>
  <si>
    <r>
      <t xml:space="preserve">Belegbetrag
</t>
    </r>
    <r>
      <rPr>
        <b/>
        <sz val="10"/>
        <color indexed="8"/>
        <rFont val="Arial"/>
        <family val="2"/>
      </rPr>
      <t>netto</t>
    </r>
  </si>
  <si>
    <r>
      <t>m</t>
    </r>
    <r>
      <rPr>
        <sz val="10"/>
        <rFont val="Arial"/>
        <family val="2"/>
      </rPr>
      <t>²</t>
    </r>
    <r>
      <rPr>
        <sz val="10"/>
        <rFont val="Arial"/>
        <family val="2"/>
      </rPr>
      <t xml:space="preserve"> - Quadratmeter</t>
    </r>
  </si>
  <si>
    <r>
      <t>m</t>
    </r>
    <r>
      <rPr>
        <sz val="10"/>
        <rFont val="Arial"/>
        <family val="2"/>
      </rPr>
      <t>³</t>
    </r>
    <r>
      <rPr>
        <sz val="10"/>
        <rFont val="Arial"/>
        <family val="2"/>
      </rPr>
      <t xml:space="preserve"> - </t>
    </r>
    <r>
      <rPr>
        <sz val="10"/>
        <rFont val="Arial"/>
        <family val="2"/>
      </rPr>
      <t>Kubikmeter</t>
    </r>
  </si>
  <si>
    <t>Logo-OOe</t>
  </si>
  <si>
    <t>Amt der Oö. Landesregierung
Direktion für Landesplanung, wirtschaftliche und ländliche Entwicklung
Abteilung Land- und Forstwirtschaft
4021 Linz, Bahnhofplatz 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</si>
</sst>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0.000%"/>
  </numFmts>
  <fonts count="55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0"/>
      <color indexed="12"/>
      <name val="Times New Roman"/>
      <family val="1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0"/>
      <name val="Times New Roman"/>
      <family val="1"/>
    </font>
    <font>
      <b/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i/>
      <sz val="6"/>
      <name val="Times New Roman"/>
      <family val="1"/>
    </font>
    <font>
      <sz val="6"/>
      <name val="Times New Roman"/>
      <family val="1"/>
    </font>
    <font>
      <i/>
      <u/>
      <sz val="6"/>
      <color indexed="12"/>
      <name val="Times New Roman"/>
      <family val="1"/>
    </font>
    <font>
      <b/>
      <sz val="18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Wingdings"/>
      <charset val="2"/>
    </font>
    <font>
      <sz val="10"/>
      <color indexed="8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sz val="10"/>
      <name val="Roman"/>
      <family val="1"/>
      <charset val="255"/>
    </font>
    <font>
      <sz val="9.5"/>
      <name val="Times New Roman"/>
      <family val="1"/>
    </font>
    <font>
      <sz val="6"/>
      <color indexed="9"/>
      <name val="Times New Roman"/>
      <family val="1"/>
    </font>
    <font>
      <b/>
      <sz val="10"/>
      <color indexed="8"/>
      <name val="Calibri"/>
      <family val="2"/>
    </font>
    <font>
      <b/>
      <sz val="18"/>
      <color indexed="9"/>
      <name val="Calibri"/>
      <family val="2"/>
    </font>
    <font>
      <sz val="6"/>
      <color indexed="9"/>
      <name val="Arial"/>
      <family val="2"/>
    </font>
    <font>
      <b/>
      <sz val="10"/>
      <name val="Arial"/>
      <family val="2"/>
    </font>
    <font>
      <sz val="10"/>
      <color indexed="26"/>
      <name val="Arial"/>
      <family val="2"/>
    </font>
    <font>
      <b/>
      <sz val="18"/>
      <color indexed="9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sz val="6"/>
      <color indexed="9"/>
      <name val="Calibri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8"/>
      <color indexed="8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35"/>
      </patternFill>
    </fill>
    <fill>
      <patternFill patternType="solid">
        <fgColor indexed="33"/>
      </patternFill>
    </fill>
    <fill>
      <patternFill patternType="solid">
        <fgColor indexed="28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24"/>
      </patternFill>
    </fill>
    <fill>
      <patternFill patternType="solid">
        <fgColor indexed="32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25"/>
      </patternFill>
    </fill>
    <fill>
      <patternFill patternType="solid">
        <f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</fills>
  <borders count="9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26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3" fillId="18" borderId="1" applyNumberFormat="0" applyAlignment="0" applyProtection="0"/>
    <xf numFmtId="0" fontId="4" fillId="18" borderId="2" applyNumberFormat="0" applyAlignment="0" applyProtection="0"/>
    <xf numFmtId="43" fontId="5" fillId="0" borderId="0" applyFont="0" applyFill="0" applyBorder="0" applyAlignment="0" applyProtection="0"/>
    <xf numFmtId="0" fontId="6" fillId="8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10" borderId="0" applyNumberFormat="0" applyBorder="0" applyAlignment="0" applyProtection="0"/>
    <xf numFmtId="0" fontId="1" fillId="0" borderId="0"/>
    <xf numFmtId="0" fontId="1" fillId="0" borderId="0"/>
    <xf numFmtId="0" fontId="5" fillId="5" borderId="4" applyNumberFormat="0" applyFon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19" borderId="0" applyNumberFormat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15" borderId="9" applyNumberFormat="0" applyAlignment="0" applyProtection="0"/>
  </cellStyleXfs>
  <cellXfs count="731">
    <xf numFmtId="0" fontId="0" fillId="0" borderId="0" xfId="0"/>
    <xf numFmtId="0" fontId="13" fillId="0" borderId="0" xfId="53" applyBorder="1" applyProtection="1"/>
    <xf numFmtId="0" fontId="13" fillId="0" borderId="0" xfId="53" applyProtection="1"/>
    <xf numFmtId="0" fontId="13" fillId="0" borderId="0" xfId="53" applyFill="1" applyBorder="1" applyProtection="1"/>
    <xf numFmtId="0" fontId="13" fillId="0" borderId="0" xfId="53" applyBorder="1" applyProtection="1">
      <protection locked="0"/>
    </xf>
    <xf numFmtId="0" fontId="13" fillId="0" borderId="0" xfId="53" applyAlignment="1"/>
    <xf numFmtId="0" fontId="13" fillId="0" borderId="0" xfId="53" applyFill="1" applyAlignment="1"/>
    <xf numFmtId="0" fontId="13" fillId="0" borderId="0" xfId="53" applyFont="1" applyBorder="1" applyAlignment="1" applyProtection="1">
      <alignment horizontal="center"/>
    </xf>
    <xf numFmtId="0" fontId="13" fillId="0" borderId="0" xfId="53" applyBorder="1" applyAlignment="1" applyProtection="1">
      <alignment horizontal="center"/>
    </xf>
    <xf numFmtId="0" fontId="13" fillId="0" borderId="0" xfId="53" applyFont="1" applyFill="1" applyBorder="1" applyAlignment="1" applyProtection="1">
      <alignment horizontal="center" vertical="center"/>
    </xf>
    <xf numFmtId="0" fontId="28" fillId="0" borderId="10" xfId="53" applyFont="1" applyFill="1" applyBorder="1" applyAlignment="1" applyProtection="1">
      <alignment horizontal="center" vertical="center"/>
    </xf>
    <xf numFmtId="0" fontId="28" fillId="0" borderId="0" xfId="53" applyFont="1" applyFill="1" applyBorder="1" applyAlignment="1" applyProtection="1">
      <alignment horizontal="center" vertical="center"/>
    </xf>
    <xf numFmtId="0" fontId="28" fillId="0" borderId="11" xfId="53" applyFont="1" applyFill="1" applyBorder="1" applyAlignment="1" applyProtection="1">
      <alignment horizontal="center" vertical="center"/>
    </xf>
    <xf numFmtId="0" fontId="13" fillId="0" borderId="10" xfId="53" applyBorder="1" applyProtection="1"/>
    <xf numFmtId="0" fontId="13" fillId="0" borderId="11" xfId="53" applyBorder="1" applyProtection="1"/>
    <xf numFmtId="0" fontId="13" fillId="0" borderId="12" xfId="53" applyBorder="1" applyProtection="1"/>
    <xf numFmtId="0" fontId="13" fillId="0" borderId="0" xfId="53" applyFill="1" applyBorder="1" applyAlignment="1" applyProtection="1">
      <alignment horizontal="center"/>
    </xf>
    <xf numFmtId="0" fontId="13" fillId="0" borderId="10" xfId="53" applyFill="1" applyBorder="1" applyAlignment="1" applyProtection="1">
      <alignment horizontal="left"/>
    </xf>
    <xf numFmtId="0" fontId="13" fillId="0" borderId="0" xfId="53" applyFill="1" applyBorder="1" applyAlignment="1" applyProtection="1">
      <alignment horizontal="left"/>
    </xf>
    <xf numFmtId="0" fontId="13" fillId="0" borderId="13" xfId="53" applyFill="1" applyBorder="1" applyAlignment="1" applyProtection="1">
      <alignment horizontal="left"/>
    </xf>
    <xf numFmtId="0" fontId="13" fillId="0" borderId="14" xfId="53" applyFill="1" applyBorder="1" applyAlignment="1" applyProtection="1">
      <alignment horizontal="left"/>
    </xf>
    <xf numFmtId="0" fontId="13" fillId="0" borderId="15" xfId="53" applyFill="1" applyBorder="1" applyAlignment="1" applyProtection="1">
      <alignment horizontal="left"/>
    </xf>
    <xf numFmtId="0" fontId="13" fillId="0" borderId="10" xfId="53" applyFill="1" applyBorder="1" applyAlignment="1" applyProtection="1">
      <alignment horizontal="center" vertical="center"/>
    </xf>
    <xf numFmtId="0" fontId="27" fillId="0" borderId="16" xfId="53" applyFont="1" applyBorder="1" applyAlignment="1" applyProtection="1">
      <alignment horizontal="center" vertical="center"/>
      <protection locked="0"/>
    </xf>
    <xf numFmtId="0" fontId="27" fillId="0" borderId="17" xfId="53" applyFont="1" applyBorder="1" applyAlignment="1" applyProtection="1">
      <alignment horizontal="center" vertical="center"/>
      <protection locked="0"/>
    </xf>
    <xf numFmtId="0" fontId="13" fillId="0" borderId="0" xfId="53" applyFill="1" applyBorder="1" applyProtection="1">
      <protection locked="0"/>
    </xf>
    <xf numFmtId="0" fontId="13" fillId="0" borderId="0" xfId="53" applyFont="1" applyFill="1" applyBorder="1" applyAlignment="1" applyProtection="1">
      <alignment horizontal="left" vertical="center"/>
    </xf>
    <xf numFmtId="0" fontId="13" fillId="0" borderId="0" xfId="53" applyFont="1" applyFill="1" applyBorder="1" applyAlignment="1" applyProtection="1">
      <alignment vertical="center"/>
    </xf>
    <xf numFmtId="0" fontId="13" fillId="0" borderId="0" xfId="53" applyFill="1" applyBorder="1" applyAlignment="1" applyProtection="1">
      <alignment horizontal="center" vertical="center"/>
    </xf>
    <xf numFmtId="0" fontId="13" fillId="0" borderId="11" xfId="53" applyFill="1" applyBorder="1" applyAlignment="1" applyProtection="1">
      <alignment horizontal="center"/>
    </xf>
    <xf numFmtId="0" fontId="13" fillId="0" borderId="11" xfId="53" applyFill="1" applyBorder="1" applyAlignment="1" applyProtection="1">
      <alignment horizontal="center" vertical="center"/>
    </xf>
    <xf numFmtId="0" fontId="13" fillId="0" borderId="10" xfId="53" applyBorder="1" applyAlignment="1" applyProtection="1">
      <alignment horizontal="center" vertical="center"/>
    </xf>
    <xf numFmtId="0" fontId="13" fillId="0" borderId="0" xfId="53" applyFont="1" applyBorder="1" applyAlignment="1" applyProtection="1">
      <alignment horizontal="left" vertical="center"/>
    </xf>
    <xf numFmtId="0" fontId="13" fillId="0" borderId="18" xfId="53" applyBorder="1" applyAlignment="1" applyProtection="1">
      <alignment horizontal="center" vertical="center"/>
    </xf>
    <xf numFmtId="0" fontId="13" fillId="0" borderId="16" xfId="53" applyBorder="1" applyAlignment="1" applyProtection="1"/>
    <xf numFmtId="0" fontId="13" fillId="0" borderId="0" xfId="53" applyFont="1" applyFill="1" applyBorder="1" applyAlignment="1" applyProtection="1">
      <alignment horizontal="left" vertical="center" shrinkToFit="1"/>
    </xf>
    <xf numFmtId="0" fontId="13" fillId="0" borderId="0" xfId="53" applyFont="1" applyFill="1" applyBorder="1" applyAlignment="1" applyProtection="1">
      <alignment horizontal="center" vertical="center" shrinkToFit="1"/>
    </xf>
    <xf numFmtId="0" fontId="13" fillId="0" borderId="10" xfId="53" applyFont="1" applyFill="1" applyBorder="1" applyAlignment="1" applyProtection="1">
      <alignment horizontal="center" vertical="center"/>
    </xf>
    <xf numFmtId="0" fontId="13" fillId="0" borderId="19" xfId="53" applyFill="1" applyBorder="1" applyAlignment="1" applyProtection="1">
      <alignment horizontal="center" vertical="center"/>
    </xf>
    <xf numFmtId="0" fontId="13" fillId="0" borderId="19" xfId="53" applyFill="1" applyBorder="1" applyAlignment="1" applyProtection="1">
      <alignment horizontal="center"/>
    </xf>
    <xf numFmtId="0" fontId="13" fillId="0" borderId="20" xfId="53" applyFill="1" applyBorder="1" applyAlignment="1" applyProtection="1">
      <alignment horizontal="center"/>
    </xf>
    <xf numFmtId="0" fontId="13" fillId="0" borderId="10" xfId="53" applyBorder="1" applyAlignment="1" applyProtection="1">
      <alignment horizontal="left"/>
    </xf>
    <xf numFmtId="0" fontId="13" fillId="0" borderId="0" xfId="53" applyBorder="1" applyAlignment="1" applyProtection="1">
      <alignment horizontal="left"/>
    </xf>
    <xf numFmtId="0" fontId="13" fillId="0" borderId="0" xfId="53" applyBorder="1" applyAlignment="1" applyProtection="1">
      <alignment horizontal="left" vertical="center"/>
    </xf>
    <xf numFmtId="0" fontId="13" fillId="0" borderId="0" xfId="53" applyBorder="1" applyAlignment="1" applyProtection="1">
      <alignment horizontal="center" vertical="center"/>
    </xf>
    <xf numFmtId="0" fontId="13" fillId="0" borderId="0" xfId="53" applyBorder="1" applyAlignment="1" applyProtection="1"/>
    <xf numFmtId="0" fontId="13" fillId="0" borderId="11" xfId="53" applyBorder="1" applyAlignment="1" applyProtection="1">
      <alignment horizontal="center"/>
    </xf>
    <xf numFmtId="0" fontId="13" fillId="0" borderId="0" xfId="53" applyFill="1" applyBorder="1" applyAlignment="1" applyProtection="1">
      <alignment horizontal="left" vertical="center"/>
    </xf>
    <xf numFmtId="0" fontId="27" fillId="0" borderId="22" xfId="53" applyFont="1" applyBorder="1" applyAlignment="1" applyProtection="1">
      <alignment horizontal="center" vertical="center"/>
      <protection locked="0"/>
    </xf>
    <xf numFmtId="0" fontId="13" fillId="0" borderId="12" xfId="53" applyFont="1" applyFill="1" applyBorder="1" applyAlignment="1" applyProtection="1">
      <alignment horizontal="center" vertical="top" wrapText="1"/>
    </xf>
    <xf numFmtId="0" fontId="13" fillId="0" borderId="0" xfId="53" applyFont="1" applyFill="1" applyBorder="1" applyAlignment="1" applyProtection="1">
      <alignment horizontal="center" vertical="top" wrapText="1"/>
    </xf>
    <xf numFmtId="0" fontId="13" fillId="0" borderId="23" xfId="53" applyFont="1" applyFill="1" applyBorder="1" applyAlignment="1" applyProtection="1">
      <alignment horizontal="center" vertical="top" wrapText="1"/>
    </xf>
    <xf numFmtId="0" fontId="33" fillId="0" borderId="24" xfId="53" applyFont="1" applyFill="1" applyBorder="1" applyAlignment="1" applyProtection="1">
      <alignment vertical="top" wrapText="1"/>
    </xf>
    <xf numFmtId="0" fontId="33" fillId="0" borderId="25" xfId="53" applyFont="1" applyFill="1" applyBorder="1" applyAlignment="1" applyProtection="1">
      <alignment vertical="top" wrapText="1"/>
    </xf>
    <xf numFmtId="0" fontId="13" fillId="0" borderId="10" xfId="53" applyFont="1" applyFill="1" applyBorder="1" applyAlignment="1" applyProtection="1">
      <alignment horizontal="center" vertical="top" wrapText="1"/>
    </xf>
    <xf numFmtId="0" fontId="26" fillId="0" borderId="0" xfId="53" applyFont="1" applyFill="1" applyBorder="1" applyAlignment="1" applyProtection="1">
      <alignment horizontal="center" vertical="top" wrapText="1"/>
    </xf>
    <xf numFmtId="0" fontId="33" fillId="0" borderId="0" xfId="53" applyFont="1" applyFill="1" applyBorder="1" applyAlignment="1" applyProtection="1">
      <alignment vertical="top" wrapText="1"/>
    </xf>
    <xf numFmtId="0" fontId="33" fillId="0" borderId="11" xfId="53" applyFont="1" applyFill="1" applyBorder="1" applyAlignment="1" applyProtection="1">
      <alignment vertical="top" wrapText="1"/>
    </xf>
    <xf numFmtId="0" fontId="13" fillId="0" borderId="11" xfId="53" applyFont="1" applyFill="1" applyBorder="1" applyAlignment="1" applyProtection="1">
      <alignment horizontal="center" vertical="top" wrapText="1"/>
    </xf>
    <xf numFmtId="0" fontId="34" fillId="0" borderId="0" xfId="53" applyFont="1" applyBorder="1" applyProtection="1"/>
    <xf numFmtId="0" fontId="13" fillId="0" borderId="0" xfId="53" applyFont="1" applyFill="1" applyBorder="1" applyAlignment="1" applyProtection="1">
      <alignment vertical="center" wrapText="1"/>
    </xf>
    <xf numFmtId="0" fontId="13" fillId="0" borderId="0" xfId="53" applyFont="1" applyFill="1" applyBorder="1" applyAlignment="1" applyProtection="1">
      <alignment horizontal="left" vertical="center" wrapText="1"/>
    </xf>
    <xf numFmtId="0" fontId="13" fillId="0" borderId="0" xfId="53" applyFont="1" applyBorder="1" applyAlignment="1" applyProtection="1">
      <alignment vertical="center" wrapText="1"/>
    </xf>
    <xf numFmtId="0" fontId="30" fillId="0" borderId="0" xfId="53" applyFont="1" applyBorder="1" applyAlignment="1" applyProtection="1">
      <alignment vertical="center"/>
    </xf>
    <xf numFmtId="0" fontId="13" fillId="0" borderId="12" xfId="53" applyFont="1" applyBorder="1" applyAlignment="1" applyProtection="1">
      <alignment vertical="center" wrapText="1"/>
    </xf>
    <xf numFmtId="0" fontId="30" fillId="0" borderId="12" xfId="53" applyFont="1" applyBorder="1" applyAlignment="1" applyProtection="1">
      <alignment vertical="center"/>
    </xf>
    <xf numFmtId="0" fontId="13" fillId="0" borderId="27" xfId="53" applyBorder="1" applyProtection="1"/>
    <xf numFmtId="0" fontId="13" fillId="0" borderId="23" xfId="53" applyFont="1" applyFill="1" applyBorder="1" applyAlignment="1" applyProtection="1">
      <alignment vertical="center" wrapText="1"/>
    </xf>
    <xf numFmtId="0" fontId="13" fillId="0" borderId="24" xfId="53" applyFont="1" applyFill="1" applyBorder="1" applyAlignment="1" applyProtection="1">
      <alignment vertical="center" wrapText="1"/>
    </xf>
    <xf numFmtId="0" fontId="13" fillId="0" borderId="25" xfId="53" applyFont="1" applyFill="1" applyBorder="1" applyAlignment="1" applyProtection="1">
      <alignment vertical="center" wrapText="1"/>
    </xf>
    <xf numFmtId="0" fontId="26" fillId="0" borderId="0" xfId="53" applyFont="1" applyFill="1" applyBorder="1" applyAlignment="1" applyProtection="1">
      <alignment vertical="top" wrapText="1"/>
    </xf>
    <xf numFmtId="0" fontId="13" fillId="0" borderId="11" xfId="53" applyFill="1" applyBorder="1" applyProtection="1"/>
    <xf numFmtId="0" fontId="13" fillId="0" borderId="10" xfId="53" applyFont="1" applyFill="1" applyBorder="1" applyAlignment="1" applyProtection="1">
      <alignment horizontal="center" vertical="center" wrapText="1"/>
    </xf>
    <xf numFmtId="0" fontId="13" fillId="0" borderId="0" xfId="53" applyFont="1" applyFill="1" applyBorder="1" applyAlignment="1" applyProtection="1">
      <alignment horizontal="center" vertical="center" wrapText="1"/>
    </xf>
    <xf numFmtId="0" fontId="13" fillId="0" borderId="10" xfId="53" applyFill="1" applyBorder="1" applyProtection="1"/>
    <xf numFmtId="0" fontId="13" fillId="0" borderId="12" xfId="53" applyFont="1" applyFill="1" applyBorder="1" applyAlignment="1" applyProtection="1">
      <alignment vertical="center" wrapText="1"/>
    </xf>
    <xf numFmtId="0" fontId="13" fillId="0" borderId="29" xfId="53" applyFont="1" applyFill="1" applyBorder="1" applyAlignment="1" applyProtection="1">
      <alignment horizontal="center" vertical="top" wrapText="1"/>
    </xf>
    <xf numFmtId="0" fontId="26" fillId="0" borderId="0" xfId="53" applyFont="1" applyBorder="1" applyAlignment="1" applyProtection="1">
      <alignment vertical="top"/>
    </xf>
    <xf numFmtId="0" fontId="13" fillId="0" borderId="13" xfId="53" applyBorder="1" applyProtection="1"/>
    <xf numFmtId="0" fontId="13" fillId="0" borderId="12" xfId="53" applyBorder="1" applyAlignment="1" applyProtection="1">
      <alignment horizontal="center" vertical="center"/>
    </xf>
    <xf numFmtId="0" fontId="35" fillId="0" borderId="10" xfId="53" quotePrefix="1" applyFont="1" applyBorder="1" applyAlignment="1" applyProtection="1">
      <alignment vertical="top" wrapText="1"/>
    </xf>
    <xf numFmtId="0" fontId="35" fillId="0" borderId="10" xfId="53" applyFont="1" applyBorder="1" applyAlignment="1" applyProtection="1">
      <alignment vertical="top" wrapText="1"/>
    </xf>
    <xf numFmtId="0" fontId="35" fillId="0" borderId="0" xfId="53" applyFont="1" applyBorder="1" applyAlignment="1" applyProtection="1">
      <alignment vertical="top" wrapText="1"/>
    </xf>
    <xf numFmtId="0" fontId="35" fillId="0" borderId="11" xfId="53" applyFont="1" applyBorder="1" applyAlignment="1" applyProtection="1">
      <alignment vertical="top" wrapText="1"/>
    </xf>
    <xf numFmtId="0" fontId="27" fillId="0" borderId="30" xfId="53" applyFont="1" applyFill="1" applyBorder="1" applyAlignment="1" applyProtection="1">
      <alignment vertical="center" wrapText="1"/>
    </xf>
    <xf numFmtId="0" fontId="13" fillId="0" borderId="30" xfId="53" applyFill="1" applyBorder="1" applyAlignment="1" applyProtection="1">
      <alignment vertical="top" wrapText="1"/>
    </xf>
    <xf numFmtId="0" fontId="13" fillId="0" borderId="15" xfId="53" applyFont="1" applyFill="1" applyBorder="1" applyAlignment="1" applyProtection="1">
      <alignment vertical="center"/>
    </xf>
    <xf numFmtId="0" fontId="13" fillId="0" borderId="34" xfId="53" applyBorder="1" applyProtection="1"/>
    <xf numFmtId="0" fontId="36" fillId="0" borderId="35" xfId="53" applyFont="1" applyFill="1" applyBorder="1" applyAlignment="1" applyProtection="1">
      <alignment horizontal="right" vertical="center"/>
    </xf>
    <xf numFmtId="0" fontId="23" fillId="0" borderId="23" xfId="53" applyFont="1" applyBorder="1" applyAlignment="1" applyProtection="1">
      <alignment vertical="center"/>
    </xf>
    <xf numFmtId="0" fontId="13" fillId="0" borderId="0" xfId="53" applyAlignment="1" applyProtection="1">
      <alignment horizontal="left"/>
    </xf>
    <xf numFmtId="0" fontId="37" fillId="0" borderId="36" xfId="32" applyFont="1" applyBorder="1"/>
    <xf numFmtId="0" fontId="5" fillId="0" borderId="0" xfId="46"/>
    <xf numFmtId="0" fontId="5" fillId="0" borderId="0" xfId="46" applyFont="1"/>
    <xf numFmtId="0" fontId="37" fillId="0" borderId="36" xfId="31" applyFont="1" applyBorder="1"/>
    <xf numFmtId="0" fontId="37" fillId="0" borderId="37" xfId="31" applyFont="1" applyBorder="1" applyAlignment="1"/>
    <xf numFmtId="0" fontId="1" fillId="0" borderId="0" xfId="50"/>
    <xf numFmtId="0" fontId="39" fillId="0" borderId="0" xfId="0" applyFont="1" applyFill="1" applyAlignment="1">
      <alignment horizontal="right" vertical="top"/>
    </xf>
    <xf numFmtId="0" fontId="5" fillId="20" borderId="38" xfId="49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0" fillId="20" borderId="38" xfId="0" applyFill="1" applyBorder="1" applyAlignment="1">
      <alignment horizontal="right" vertical="center"/>
    </xf>
    <xf numFmtId="0" fontId="0" fillId="20" borderId="0" xfId="0" applyFill="1" applyBorder="1" applyAlignment="1">
      <alignment horizontal="right" vertical="center"/>
    </xf>
    <xf numFmtId="0" fontId="5" fillId="21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0" fillId="20" borderId="24" xfId="0" applyFill="1" applyBorder="1" applyAlignment="1">
      <alignment horizontal="right"/>
    </xf>
    <xf numFmtId="0" fontId="0" fillId="20" borderId="38" xfId="0" applyFill="1" applyBorder="1" applyAlignment="1" applyProtection="1">
      <alignment horizontal="center" vertical="center"/>
    </xf>
    <xf numFmtId="0" fontId="0" fillId="20" borderId="39" xfId="0" applyFill="1" applyBorder="1" applyAlignment="1">
      <alignment horizontal="right" vertical="top"/>
    </xf>
    <xf numFmtId="164" fontId="0" fillId="0" borderId="38" xfId="0" applyNumberFormat="1" applyBorder="1" applyAlignment="1" applyProtection="1">
      <alignment horizontal="center" vertical="center"/>
      <protection locked="0"/>
    </xf>
    <xf numFmtId="0" fontId="0" fillId="21" borderId="40" xfId="0" applyFill="1" applyBorder="1"/>
    <xf numFmtId="0" fontId="0" fillId="21" borderId="41" xfId="0" applyFill="1" applyBorder="1"/>
    <xf numFmtId="0" fontId="0" fillId="21" borderId="42" xfId="0" applyFill="1" applyBorder="1"/>
    <xf numFmtId="0" fontId="0" fillId="21" borderId="43" xfId="0" applyFill="1" applyBorder="1"/>
    <xf numFmtId="0" fontId="0" fillId="21" borderId="0" xfId="0" applyFill="1" applyBorder="1"/>
    <xf numFmtId="0" fontId="0" fillId="21" borderId="44" xfId="0" applyFill="1" applyBorder="1"/>
    <xf numFmtId="0" fontId="41" fillId="21" borderId="44" xfId="0" applyFont="1" applyFill="1" applyBorder="1"/>
    <xf numFmtId="0" fontId="0" fillId="21" borderId="45" xfId="0" applyFill="1" applyBorder="1"/>
    <xf numFmtId="0" fontId="0" fillId="21" borderId="46" xfId="0" applyFill="1" applyBorder="1"/>
    <xf numFmtId="0" fontId="0" fillId="21" borderId="47" xfId="0" applyFill="1" applyBorder="1"/>
    <xf numFmtId="164" fontId="0" fillId="21" borderId="38" xfId="0" applyNumberFormat="1" applyFill="1" applyBorder="1" applyAlignment="1" applyProtection="1">
      <alignment horizontal="center" vertical="center"/>
    </xf>
    <xf numFmtId="0" fontId="0" fillId="0" borderId="0" xfId="0" applyBorder="1"/>
    <xf numFmtId="0" fontId="0" fillId="0" borderId="10" xfId="0" applyBorder="1"/>
    <xf numFmtId="0" fontId="0" fillId="0" borderId="0" xfId="0" applyProtection="1"/>
    <xf numFmtId="0" fontId="0" fillId="0" borderId="38" xfId="0" applyBorder="1"/>
    <xf numFmtId="0" fontId="0" fillId="20" borderId="38" xfId="0" quotePrefix="1" applyFill="1" applyBorder="1" applyAlignment="1" applyProtection="1">
      <alignment horizontal="center" vertical="center"/>
    </xf>
    <xf numFmtId="164" fontId="0" fillId="21" borderId="38" xfId="0" quotePrefix="1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top"/>
    </xf>
    <xf numFmtId="0" fontId="0" fillId="0" borderId="0" xfId="0" applyFill="1" applyBorder="1"/>
    <xf numFmtId="164" fontId="0" fillId="0" borderId="0" xfId="0" applyNumberFormat="1" applyFill="1" applyBorder="1" applyAlignment="1" applyProtection="1">
      <alignment horizontal="center" vertical="center"/>
    </xf>
    <xf numFmtId="164" fontId="0" fillId="0" borderId="0" xfId="0" quotePrefix="1" applyNumberFormat="1" applyFill="1" applyBorder="1" applyAlignment="1" applyProtection="1">
      <alignment horizontal="center" vertical="center"/>
    </xf>
    <xf numFmtId="0" fontId="0" fillId="20" borderId="48" xfId="0" applyFill="1" applyBorder="1" applyAlignment="1" applyProtection="1">
      <alignment horizontal="right" vertical="top"/>
    </xf>
    <xf numFmtId="0" fontId="0" fillId="20" borderId="49" xfId="0" applyFill="1" applyBorder="1" applyAlignment="1" applyProtection="1">
      <alignment horizontal="right" vertical="center"/>
    </xf>
    <xf numFmtId="0" fontId="0" fillId="20" borderId="39" xfId="0" applyFill="1" applyBorder="1" applyAlignment="1">
      <alignment horizontal="center" vertical="center"/>
    </xf>
    <xf numFmtId="0" fontId="0" fillId="20" borderId="39" xfId="0" applyFill="1" applyBorder="1" applyAlignment="1">
      <alignment horizontal="center" vertical="center" wrapText="1"/>
    </xf>
    <xf numFmtId="0" fontId="44" fillId="20" borderId="39" xfId="0" applyFont="1" applyFill="1" applyBorder="1" applyAlignment="1">
      <alignment horizontal="center" vertical="center" wrapText="1"/>
    </xf>
    <xf numFmtId="0" fontId="44" fillId="22" borderId="39" xfId="0" applyFont="1" applyFill="1" applyBorder="1" applyAlignment="1">
      <alignment horizontal="center" vertical="center" wrapText="1"/>
    </xf>
    <xf numFmtId="0" fontId="44" fillId="23" borderId="39" xfId="0" applyFont="1" applyFill="1" applyBorder="1" applyAlignment="1">
      <alignment horizontal="center" vertical="center" wrapText="1"/>
    </xf>
    <xf numFmtId="0" fontId="44" fillId="20" borderId="39" xfId="0" applyFont="1" applyFill="1" applyBorder="1" applyAlignment="1">
      <alignment horizontal="center" vertical="center"/>
    </xf>
    <xf numFmtId="2" fontId="0" fillId="21" borderId="38" xfId="0" applyNumberFormat="1" applyFill="1" applyBorder="1" applyAlignment="1">
      <alignment horizontal="left"/>
    </xf>
    <xf numFmtId="49" fontId="0" fillId="21" borderId="38" xfId="0" applyNumberFormat="1" applyFill="1" applyBorder="1"/>
    <xf numFmtId="4" fontId="0" fillId="21" borderId="38" xfId="0" applyNumberFormat="1" applyFill="1" applyBorder="1" applyAlignment="1">
      <alignment horizontal="right"/>
    </xf>
    <xf numFmtId="0" fontId="10" fillId="0" borderId="25" xfId="34" applyFont="1" applyBorder="1"/>
    <xf numFmtId="0" fontId="0" fillId="21" borderId="38" xfId="0" applyFill="1" applyBorder="1" applyAlignment="1">
      <alignment horizontal="right"/>
    </xf>
    <xf numFmtId="4" fontId="0" fillId="0" borderId="38" xfId="0" applyNumberFormat="1" applyBorder="1" applyAlignment="1" applyProtection="1">
      <alignment horizontal="right"/>
      <protection locked="0"/>
    </xf>
    <xf numFmtId="0" fontId="0" fillId="21" borderId="38" xfId="0" applyFill="1" applyBorder="1"/>
    <xf numFmtId="0" fontId="5" fillId="0" borderId="0" xfId="49" applyProtection="1"/>
    <xf numFmtId="0" fontId="5" fillId="0" borderId="0" xfId="49" applyAlignment="1" applyProtection="1">
      <alignment horizontal="left"/>
    </xf>
    <xf numFmtId="0" fontId="5" fillId="0" borderId="0" xfId="49" applyBorder="1" applyAlignment="1" applyProtection="1">
      <alignment horizontal="left"/>
    </xf>
    <xf numFmtId="164" fontId="5" fillId="21" borderId="38" xfId="49" applyNumberFormat="1" applyFill="1" applyBorder="1" applyAlignment="1" applyProtection="1">
      <alignment horizontal="center" vertical="center"/>
    </xf>
    <xf numFmtId="164" fontId="5" fillId="0" borderId="0" xfId="49" applyNumberFormat="1" applyFill="1" applyBorder="1" applyAlignment="1" applyProtection="1">
      <alignment horizontal="center" vertical="center"/>
    </xf>
    <xf numFmtId="0" fontId="1" fillId="0" borderId="0" xfId="50" applyFont="1"/>
    <xf numFmtId="0" fontId="38" fillId="24" borderId="0" xfId="50" applyFont="1" applyFill="1" applyAlignment="1">
      <alignment horizontal="left"/>
    </xf>
    <xf numFmtId="0" fontId="1" fillId="0" borderId="0" xfId="50" applyFill="1"/>
    <xf numFmtId="0" fontId="45" fillId="0" borderId="0" xfId="50" applyFont="1" applyFill="1" applyAlignment="1">
      <alignment horizontal="right" vertical="top"/>
    </xf>
    <xf numFmtId="0" fontId="46" fillId="0" borderId="0" xfId="50" applyFont="1"/>
    <xf numFmtId="0" fontId="2" fillId="0" borderId="0" xfId="50" applyFont="1"/>
    <xf numFmtId="0" fontId="5" fillId="20" borderId="0" xfId="49" applyFont="1" applyFill="1" applyBorder="1" applyAlignment="1" applyProtection="1">
      <alignment horizontal="right" vertical="center"/>
    </xf>
    <xf numFmtId="0" fontId="5" fillId="20" borderId="0" xfId="49" applyFill="1" applyBorder="1" applyAlignment="1" applyProtection="1">
      <alignment horizontal="right" vertical="center"/>
    </xf>
    <xf numFmtId="0" fontId="5" fillId="21" borderId="0" xfId="49" applyFill="1" applyBorder="1" applyAlignment="1" applyProtection="1">
      <alignment horizontal="left" vertical="center"/>
    </xf>
    <xf numFmtId="0" fontId="5" fillId="0" borderId="0" xfId="49" applyFill="1" applyBorder="1" applyAlignment="1" applyProtection="1">
      <alignment horizontal="left" vertical="center"/>
      <protection locked="0"/>
    </xf>
    <xf numFmtId="0" fontId="5" fillId="0" borderId="0" xfId="49"/>
    <xf numFmtId="164" fontId="0" fillId="0" borderId="38" xfId="0" applyNumberFormat="1" applyFill="1" applyBorder="1" applyAlignment="1" applyProtection="1">
      <alignment horizontal="center" vertical="center"/>
      <protection locked="0"/>
    </xf>
    <xf numFmtId="164" fontId="5" fillId="0" borderId="38" xfId="49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</xf>
    <xf numFmtId="164" fontId="5" fillId="0" borderId="0" xfId="49" applyNumberFormat="1" applyBorder="1" applyAlignment="1" applyProtection="1">
      <alignment horizontal="center" vertical="center"/>
    </xf>
    <xf numFmtId="0" fontId="1" fillId="0" borderId="0" xfId="50" applyProtection="1"/>
    <xf numFmtId="0" fontId="0" fillId="20" borderId="45" xfId="0" applyFill="1" applyBorder="1" applyAlignment="1" applyProtection="1">
      <alignment horizontal="right" vertical="top"/>
    </xf>
    <xf numFmtId="0" fontId="0" fillId="20" borderId="46" xfId="0" applyFill="1" applyBorder="1" applyAlignment="1" applyProtection="1">
      <alignment horizontal="right" vertical="top"/>
    </xf>
    <xf numFmtId="164" fontId="0" fillId="20" borderId="46" xfId="0" applyNumberFormat="1" applyFill="1" applyBorder="1" applyAlignment="1" applyProtection="1">
      <alignment horizontal="center" vertical="center"/>
    </xf>
    <xf numFmtId="164" fontId="5" fillId="20" borderId="47" xfId="49" applyNumberFormat="1" applyFill="1" applyBorder="1" applyAlignment="1" applyProtection="1">
      <alignment horizontal="center" vertical="center"/>
    </xf>
    <xf numFmtId="0" fontId="1" fillId="0" borderId="0" xfId="50" applyFont="1" applyAlignment="1">
      <alignment horizontal="center"/>
    </xf>
    <xf numFmtId="0" fontId="7" fillId="20" borderId="50" xfId="50" applyFont="1" applyFill="1" applyBorder="1" applyAlignment="1">
      <alignment horizontal="center"/>
    </xf>
    <xf numFmtId="0" fontId="0" fillId="0" borderId="43" xfId="0" applyBorder="1"/>
    <xf numFmtId="0" fontId="44" fillId="0" borderId="0" xfId="50" applyFont="1"/>
    <xf numFmtId="0" fontId="44" fillId="21" borderId="51" xfId="50" applyFont="1" applyFill="1" applyBorder="1" applyAlignment="1">
      <alignment horizontal="center" vertical="center"/>
    </xf>
    <xf numFmtId="0" fontId="44" fillId="21" borderId="52" xfId="50" applyFont="1" applyFill="1" applyBorder="1" applyAlignment="1">
      <alignment horizontal="center" vertical="center" wrapText="1"/>
    </xf>
    <xf numFmtId="0" fontId="44" fillId="21" borderId="52" xfId="50" applyFont="1" applyFill="1" applyBorder="1" applyAlignment="1">
      <alignment horizontal="center" vertical="center"/>
    </xf>
    <xf numFmtId="0" fontId="44" fillId="21" borderId="52" xfId="51" applyFont="1" applyFill="1" applyBorder="1" applyAlignment="1">
      <alignment horizontal="center" vertical="center" wrapText="1"/>
    </xf>
    <xf numFmtId="0" fontId="44" fillId="20" borderId="53" xfId="50" applyFont="1" applyFill="1" applyBorder="1" applyAlignment="1">
      <alignment horizontal="center" vertical="center" wrapText="1"/>
    </xf>
    <xf numFmtId="0" fontId="44" fillId="20" borderId="51" xfId="50" applyFont="1" applyFill="1" applyBorder="1" applyAlignment="1">
      <alignment horizontal="center" vertical="center" wrapText="1"/>
    </xf>
    <xf numFmtId="0" fontId="44" fillId="20" borderId="52" xfId="50" applyFont="1" applyFill="1" applyBorder="1" applyAlignment="1">
      <alignment horizontal="center" vertical="center" wrapText="1"/>
    </xf>
    <xf numFmtId="0" fontId="44" fillId="20" borderId="54" xfId="51" applyFont="1" applyFill="1" applyBorder="1" applyAlignment="1">
      <alignment horizontal="center" vertical="center" wrapText="1"/>
    </xf>
    <xf numFmtId="0" fontId="44" fillId="20" borderId="54" xfId="50" applyFont="1" applyFill="1" applyBorder="1" applyAlignment="1">
      <alignment horizontal="center" vertical="center" wrapText="1"/>
    </xf>
    <xf numFmtId="0" fontId="44" fillId="20" borderId="52" xfId="51" applyFont="1" applyFill="1" applyBorder="1" applyAlignment="1">
      <alignment horizontal="center" vertical="center" wrapText="1"/>
    </xf>
    <xf numFmtId="0" fontId="44" fillId="20" borderId="50" xfId="50" applyFont="1" applyFill="1" applyBorder="1" applyAlignment="1">
      <alignment horizontal="center" vertical="center" wrapText="1"/>
    </xf>
    <xf numFmtId="0" fontId="44" fillId="22" borderId="54" xfId="50" applyFont="1" applyFill="1" applyBorder="1" applyAlignment="1">
      <alignment horizontal="center" vertical="center" wrapText="1"/>
    </xf>
    <xf numFmtId="0" fontId="44" fillId="22" borderId="54" xfId="51" applyFont="1" applyFill="1" applyBorder="1" applyAlignment="1">
      <alignment horizontal="center" vertical="center" wrapText="1"/>
    </xf>
    <xf numFmtId="0" fontId="44" fillId="22" borderId="52" xfId="50" applyFont="1" applyFill="1" applyBorder="1" applyAlignment="1">
      <alignment horizontal="center" vertical="center" wrapText="1"/>
    </xf>
    <xf numFmtId="0" fontId="44" fillId="22" borderId="52" xfId="51" applyFont="1" applyFill="1" applyBorder="1" applyAlignment="1">
      <alignment horizontal="center" vertical="center" wrapText="1"/>
    </xf>
    <xf numFmtId="0" fontId="44" fillId="22" borderId="53" xfId="50" applyFont="1" applyFill="1" applyBorder="1" applyAlignment="1">
      <alignment horizontal="center" vertical="center" wrapText="1"/>
    </xf>
    <xf numFmtId="0" fontId="44" fillId="23" borderId="52" xfId="50" applyFont="1" applyFill="1" applyBorder="1" applyAlignment="1">
      <alignment horizontal="center" vertical="center" wrapText="1"/>
    </xf>
    <xf numFmtId="0" fontId="44" fillId="23" borderId="53" xfId="50" applyFont="1" applyFill="1" applyBorder="1" applyAlignment="1">
      <alignment horizontal="center" vertical="center" wrapText="1"/>
    </xf>
    <xf numFmtId="0" fontId="44" fillId="0" borderId="55" xfId="50" applyFont="1" applyFill="1" applyBorder="1" applyAlignment="1" applyProtection="1">
      <alignment horizontal="center" vertical="center"/>
      <protection locked="0"/>
    </xf>
    <xf numFmtId="49" fontId="44" fillId="0" borderId="38" xfId="50" applyNumberFormat="1" applyFont="1" applyBorder="1" applyAlignment="1" applyProtection="1">
      <alignment horizontal="center" wrapText="1"/>
      <protection locked="0"/>
    </xf>
    <xf numFmtId="14" fontId="44" fillId="0" borderId="38" xfId="50" applyNumberFormat="1" applyFont="1" applyBorder="1" applyAlignment="1" applyProtection="1">
      <alignment horizontal="center"/>
      <protection locked="0"/>
    </xf>
    <xf numFmtId="49" fontId="44" fillId="0" borderId="38" xfId="50" applyNumberFormat="1" applyFont="1" applyBorder="1" applyAlignment="1" applyProtection="1">
      <alignment wrapText="1"/>
      <protection locked="0"/>
    </xf>
    <xf numFmtId="0" fontId="44" fillId="0" borderId="38" xfId="50" applyFont="1" applyBorder="1" applyAlignment="1" applyProtection="1">
      <alignment horizontal="left" wrapText="1"/>
      <protection locked="0"/>
    </xf>
    <xf numFmtId="43" fontId="44" fillId="0" borderId="38" xfId="27" applyFont="1" applyBorder="1" applyProtection="1">
      <protection locked="0"/>
    </xf>
    <xf numFmtId="9" fontId="5" fillId="0" borderId="38" xfId="41" applyNumberFormat="1" applyFont="1" applyBorder="1" applyAlignment="1" applyProtection="1">
      <alignment horizontal="center"/>
      <protection locked="0"/>
    </xf>
    <xf numFmtId="43" fontId="44" fillId="0" borderId="38" xfId="27" applyFont="1" applyBorder="1" applyProtection="1"/>
    <xf numFmtId="10" fontId="44" fillId="0" borderId="38" xfId="27" applyNumberFormat="1" applyFont="1" applyBorder="1" applyProtection="1">
      <protection locked="0"/>
    </xf>
    <xf numFmtId="43" fontId="44" fillId="21" borderId="38" xfId="27" applyFont="1" applyFill="1" applyBorder="1" applyProtection="1"/>
    <xf numFmtId="10" fontId="5" fillId="0" borderId="38" xfId="41" applyNumberFormat="1" applyFont="1" applyBorder="1" applyProtection="1">
      <protection locked="0"/>
    </xf>
    <xf numFmtId="43" fontId="44" fillId="20" borderId="56" xfId="27" applyFont="1" applyFill="1" applyBorder="1" applyProtection="1"/>
    <xf numFmtId="49" fontId="44" fillId="0" borderId="55" xfId="27" applyNumberFormat="1" applyFont="1" applyFill="1" applyBorder="1" applyProtection="1">
      <protection locked="0"/>
    </xf>
    <xf numFmtId="43" fontId="44" fillId="0" borderId="38" xfId="27" applyFont="1" applyFill="1" applyBorder="1" applyProtection="1">
      <protection locked="0"/>
    </xf>
    <xf numFmtId="10" fontId="44" fillId="0" borderId="57" xfId="27" applyNumberFormat="1" applyFont="1" applyFill="1" applyBorder="1" applyProtection="1">
      <protection locked="0"/>
    </xf>
    <xf numFmtId="10" fontId="5" fillId="0" borderId="57" xfId="41" applyNumberFormat="1" applyFont="1" applyFill="1" applyBorder="1" applyProtection="1">
      <protection locked="0"/>
    </xf>
    <xf numFmtId="43" fontId="44" fillId="20" borderId="38" xfId="50" applyNumberFormat="1" applyFont="1" applyFill="1" applyBorder="1" applyProtection="1"/>
    <xf numFmtId="10" fontId="44" fillId="0" borderId="38" xfId="27" applyNumberFormat="1" applyFont="1" applyFill="1" applyBorder="1" applyProtection="1">
      <protection locked="0"/>
    </xf>
    <xf numFmtId="10" fontId="5" fillId="0" borderId="38" xfId="41" applyNumberFormat="1" applyFont="1" applyFill="1" applyBorder="1" applyProtection="1">
      <protection locked="0"/>
    </xf>
    <xf numFmtId="49" fontId="44" fillId="0" borderId="56" xfId="50" applyNumberFormat="1" applyFont="1" applyFill="1" applyBorder="1" applyAlignment="1" applyProtection="1">
      <alignment wrapText="1"/>
      <protection locked="0"/>
    </xf>
    <xf numFmtId="49" fontId="44" fillId="0" borderId="58" xfId="50" applyNumberFormat="1" applyFont="1" applyFill="1" applyBorder="1" applyAlignment="1" applyProtection="1">
      <alignment wrapText="1"/>
      <protection locked="0"/>
    </xf>
    <xf numFmtId="43" fontId="44" fillId="0" borderId="55" xfId="27" applyFont="1" applyFill="1" applyBorder="1" applyProtection="1">
      <protection locked="0"/>
    </xf>
    <xf numFmtId="9" fontId="44" fillId="0" borderId="38" xfId="41" applyFont="1" applyFill="1" applyBorder="1" applyProtection="1">
      <protection locked="0"/>
    </xf>
    <xf numFmtId="9" fontId="5" fillId="0" borderId="38" xfId="41" applyFont="1" applyFill="1" applyBorder="1" applyProtection="1">
      <protection locked="0"/>
    </xf>
    <xf numFmtId="43" fontId="44" fillId="20" borderId="38" xfId="50" applyNumberFormat="1" applyFont="1" applyFill="1" applyBorder="1" applyProtection="1">
      <protection locked="0"/>
    </xf>
    <xf numFmtId="9" fontId="48" fillId="0" borderId="59" xfId="41" applyFont="1" applyBorder="1" applyProtection="1">
      <protection locked="0"/>
    </xf>
    <xf numFmtId="43" fontId="0" fillId="0" borderId="59" xfId="0" applyNumberFormat="1" applyBorder="1" applyProtection="1">
      <protection locked="0"/>
    </xf>
    <xf numFmtId="0" fontId="0" fillId="0" borderId="60" xfId="0" applyBorder="1" applyProtection="1">
      <protection locked="0"/>
    </xf>
    <xf numFmtId="0" fontId="44" fillId="21" borderId="55" xfId="50" applyFont="1" applyFill="1" applyBorder="1" applyAlignment="1" applyProtection="1">
      <alignment horizontal="center" vertical="center"/>
    </xf>
    <xf numFmtId="9" fontId="48" fillId="0" borderId="38" xfId="41" applyFont="1" applyBorder="1" applyProtection="1">
      <protection locked="0"/>
    </xf>
    <xf numFmtId="43" fontId="0" fillId="0" borderId="38" xfId="0" applyNumberFormat="1" applyBorder="1" applyProtection="1">
      <protection locked="0"/>
    </xf>
    <xf numFmtId="0" fontId="0" fillId="0" borderId="56" xfId="0" applyBorder="1" applyProtection="1">
      <protection locked="0"/>
    </xf>
    <xf numFmtId="0" fontId="1" fillId="0" borderId="0" xfId="50" applyFont="1" applyProtection="1"/>
    <xf numFmtId="0" fontId="44" fillId="0" borderId="0" xfId="50" applyFont="1" applyProtection="1"/>
    <xf numFmtId="0" fontId="1" fillId="25" borderId="0" xfId="50" applyFont="1" applyFill="1" applyProtection="1"/>
    <xf numFmtId="0" fontId="44" fillId="25" borderId="0" xfId="50" applyFont="1" applyFill="1" applyProtection="1"/>
    <xf numFmtId="0" fontId="44" fillId="25" borderId="55" xfId="50" applyFont="1" applyFill="1" applyBorder="1" applyAlignment="1" applyProtection="1">
      <alignment horizontal="center" vertical="center"/>
    </xf>
    <xf numFmtId="49" fontId="44" fillId="25" borderId="38" xfId="50" applyNumberFormat="1" applyFont="1" applyFill="1" applyBorder="1" applyAlignment="1" applyProtection="1">
      <alignment horizontal="center" wrapText="1"/>
    </xf>
    <xf numFmtId="14" fontId="44" fillId="25" borderId="38" xfId="50" applyNumberFormat="1" applyFont="1" applyFill="1" applyBorder="1" applyAlignment="1" applyProtection="1">
      <alignment horizontal="center"/>
    </xf>
    <xf numFmtId="49" fontId="44" fillId="25" borderId="38" xfId="50" applyNumberFormat="1" applyFont="1" applyFill="1" applyBorder="1" applyAlignment="1" applyProtection="1">
      <alignment wrapText="1"/>
    </xf>
    <xf numFmtId="0" fontId="44" fillId="25" borderId="38" xfId="50" applyFont="1" applyFill="1" applyBorder="1" applyAlignment="1" applyProtection="1">
      <alignment horizontal="left" wrapText="1"/>
    </xf>
    <xf numFmtId="43" fontId="44" fillId="25" borderId="38" xfId="27" applyFont="1" applyFill="1" applyBorder="1" applyProtection="1"/>
    <xf numFmtId="9" fontId="5" fillId="25" borderId="38" xfId="41" applyNumberFormat="1" applyFont="1" applyFill="1" applyBorder="1" applyAlignment="1" applyProtection="1">
      <alignment horizontal="center"/>
    </xf>
    <xf numFmtId="10" fontId="44" fillId="25" borderId="38" xfId="27" applyNumberFormat="1" applyFont="1" applyFill="1" applyBorder="1" applyProtection="1"/>
    <xf numFmtId="10" fontId="5" fillId="25" borderId="38" xfId="41" applyNumberFormat="1" applyFont="1" applyFill="1" applyBorder="1" applyProtection="1"/>
    <xf numFmtId="43" fontId="44" fillId="25" borderId="56" xfId="27" applyFont="1" applyFill="1" applyBorder="1" applyProtection="1"/>
    <xf numFmtId="49" fontId="44" fillId="25" borderId="55" xfId="27" applyNumberFormat="1" applyFont="1" applyFill="1" applyBorder="1" applyProtection="1"/>
    <xf numFmtId="10" fontId="44" fillId="25" borderId="57" xfId="27" applyNumberFormat="1" applyFont="1" applyFill="1" applyBorder="1" applyProtection="1"/>
    <xf numFmtId="10" fontId="5" fillId="25" borderId="57" xfId="41" applyNumberFormat="1" applyFont="1" applyFill="1" applyBorder="1" applyProtection="1"/>
    <xf numFmtId="43" fontId="44" fillId="25" borderId="38" xfId="50" applyNumberFormat="1" applyFont="1" applyFill="1" applyBorder="1" applyProtection="1"/>
    <xf numFmtId="49" fontId="44" fillId="25" borderId="56" xfId="50" applyNumberFormat="1" applyFont="1" applyFill="1" applyBorder="1" applyAlignment="1" applyProtection="1">
      <alignment wrapText="1"/>
    </xf>
    <xf numFmtId="49" fontId="44" fillId="25" borderId="58" xfId="50" applyNumberFormat="1" applyFont="1" applyFill="1" applyBorder="1" applyAlignment="1" applyProtection="1">
      <alignment wrapText="1"/>
    </xf>
    <xf numFmtId="43" fontId="44" fillId="25" borderId="55" xfId="27" applyFont="1" applyFill="1" applyBorder="1" applyProtection="1"/>
    <xf numFmtId="9" fontId="44" fillId="25" borderId="38" xfId="41" applyFont="1" applyFill="1" applyBorder="1" applyProtection="1"/>
    <xf numFmtId="9" fontId="5" fillId="25" borderId="38" xfId="41" applyFont="1" applyFill="1" applyBorder="1" applyProtection="1"/>
    <xf numFmtId="9" fontId="48" fillId="25" borderId="38" xfId="41" applyFont="1" applyFill="1" applyBorder="1"/>
    <xf numFmtId="43" fontId="0" fillId="25" borderId="38" xfId="0" applyNumberFormat="1" applyFill="1" applyBorder="1"/>
    <xf numFmtId="0" fontId="0" fillId="25" borderId="56" xfId="0" applyFill="1" applyBorder="1"/>
    <xf numFmtId="0" fontId="44" fillId="21" borderId="55" xfId="50" applyFont="1" applyFill="1" applyBorder="1" applyAlignment="1">
      <alignment horizontal="center" vertical="center"/>
    </xf>
    <xf numFmtId="43" fontId="44" fillId="21" borderId="38" xfId="27" applyFont="1" applyFill="1" applyBorder="1"/>
    <xf numFmtId="43" fontId="44" fillId="20" borderId="56" xfId="27" applyFont="1" applyFill="1" applyBorder="1"/>
    <xf numFmtId="49" fontId="44" fillId="25" borderId="24" xfId="50" applyNumberFormat="1" applyFont="1" applyFill="1" applyBorder="1" applyAlignment="1" applyProtection="1">
      <alignment horizontal="center" wrapText="1"/>
    </xf>
    <xf numFmtId="14" fontId="44" fillId="25" borderId="24" xfId="50" applyNumberFormat="1" applyFont="1" applyFill="1" applyBorder="1" applyAlignment="1" applyProtection="1">
      <alignment horizontal="center"/>
    </xf>
    <xf numFmtId="49" fontId="44" fillId="25" borderId="24" xfId="50" applyNumberFormat="1" applyFont="1" applyFill="1" applyBorder="1" applyAlignment="1" applyProtection="1">
      <alignment wrapText="1"/>
    </xf>
    <xf numFmtId="0" fontId="44" fillId="25" borderId="24" xfId="50" applyFont="1" applyFill="1" applyBorder="1" applyAlignment="1" applyProtection="1">
      <alignment horizontal="left" wrapText="1"/>
    </xf>
    <xf numFmtId="43" fontId="44" fillId="25" borderId="24" xfId="27" applyFont="1" applyFill="1" applyBorder="1" applyProtection="1"/>
    <xf numFmtId="9" fontId="5" fillId="25" borderId="24" xfId="41" applyNumberFormat="1" applyFont="1" applyFill="1" applyBorder="1" applyAlignment="1" applyProtection="1">
      <alignment horizontal="center"/>
    </xf>
    <xf numFmtId="10" fontId="44" fillId="25" borderId="24" xfId="27" applyNumberFormat="1" applyFont="1" applyFill="1" applyBorder="1" applyProtection="1"/>
    <xf numFmtId="10" fontId="5" fillId="25" borderId="24" xfId="41" applyNumberFormat="1" applyFont="1" applyFill="1" applyBorder="1" applyProtection="1"/>
    <xf numFmtId="43" fontId="44" fillId="25" borderId="61" xfId="27" applyFont="1" applyFill="1" applyBorder="1" applyProtection="1"/>
    <xf numFmtId="49" fontId="44" fillId="25" borderId="62" xfId="27" applyNumberFormat="1" applyFont="1" applyFill="1" applyBorder="1" applyProtection="1"/>
    <xf numFmtId="10" fontId="44" fillId="25" borderId="25" xfId="27" applyNumberFormat="1" applyFont="1" applyFill="1" applyBorder="1" applyProtection="1"/>
    <xf numFmtId="10" fontId="5" fillId="25" borderId="25" xfId="41" applyNumberFormat="1" applyFont="1" applyFill="1" applyBorder="1" applyProtection="1"/>
    <xf numFmtId="43" fontId="44" fillId="25" borderId="24" xfId="50" applyNumberFormat="1" applyFont="1" applyFill="1" applyBorder="1" applyProtection="1"/>
    <xf numFmtId="49" fontId="44" fillId="25" borderId="61" xfId="50" applyNumberFormat="1" applyFont="1" applyFill="1" applyBorder="1" applyAlignment="1" applyProtection="1">
      <alignment wrapText="1"/>
    </xf>
    <xf numFmtId="49" fontId="44" fillId="25" borderId="63" xfId="50" applyNumberFormat="1" applyFont="1" applyFill="1" applyBorder="1" applyAlignment="1" applyProtection="1">
      <alignment wrapText="1"/>
    </xf>
    <xf numFmtId="43" fontId="44" fillId="25" borderId="62" xfId="27" applyFont="1" applyFill="1" applyBorder="1" applyProtection="1"/>
    <xf numFmtId="9" fontId="44" fillId="25" borderId="24" xfId="41" applyFont="1" applyFill="1" applyBorder="1" applyProtection="1"/>
    <xf numFmtId="9" fontId="5" fillId="25" borderId="24" xfId="41" applyFont="1" applyFill="1" applyBorder="1" applyProtection="1"/>
    <xf numFmtId="43" fontId="44" fillId="25" borderId="64" xfId="50" applyNumberFormat="1" applyFont="1" applyFill="1" applyBorder="1" applyProtection="1"/>
    <xf numFmtId="9" fontId="48" fillId="25" borderId="64" xfId="41" applyFont="1" applyFill="1" applyBorder="1"/>
    <xf numFmtId="43" fontId="0" fillId="25" borderId="64" xfId="0" applyNumberFormat="1" applyFill="1" applyBorder="1"/>
    <xf numFmtId="0" fontId="0" fillId="25" borderId="65" xfId="0" applyFill="1" applyBorder="1"/>
    <xf numFmtId="0" fontId="1" fillId="0" borderId="41" xfId="50" applyBorder="1"/>
    <xf numFmtId="0" fontId="47" fillId="0" borderId="41" xfId="50" applyFont="1" applyBorder="1" applyAlignment="1">
      <alignment horizontal="right"/>
    </xf>
    <xf numFmtId="43" fontId="44" fillId="24" borderId="50" xfId="27" applyFont="1" applyFill="1" applyBorder="1"/>
    <xf numFmtId="0" fontId="44" fillId="0" borderId="41" xfId="50" applyFont="1" applyBorder="1"/>
    <xf numFmtId="43" fontId="44" fillId="24" borderId="41" xfId="27" applyFont="1" applyFill="1" applyBorder="1"/>
    <xf numFmtId="0" fontId="44" fillId="0" borderId="41" xfId="50" applyFont="1" applyBorder="1" applyAlignment="1">
      <alignment horizontal="center"/>
    </xf>
    <xf numFmtId="43" fontId="44" fillId="0" borderId="41" xfId="27" applyFont="1" applyFill="1" applyBorder="1"/>
    <xf numFmtId="43" fontId="44" fillId="20" borderId="59" xfId="27" applyFont="1" applyFill="1" applyBorder="1"/>
    <xf numFmtId="43" fontId="44" fillId="20" borderId="41" xfId="27" applyFont="1" applyFill="1" applyBorder="1"/>
    <xf numFmtId="43" fontId="44" fillId="20" borderId="66" xfId="27" applyFont="1" applyFill="1" applyBorder="1"/>
    <xf numFmtId="43" fontId="1" fillId="20" borderId="59" xfId="27" applyFont="1" applyFill="1" applyBorder="1"/>
    <xf numFmtId="43" fontId="1" fillId="0" borderId="41" xfId="27" applyFont="1" applyFill="1" applyBorder="1"/>
    <xf numFmtId="43" fontId="1" fillId="24" borderId="50" xfId="27" applyFont="1" applyFill="1" applyBorder="1"/>
    <xf numFmtId="0" fontId="0" fillId="0" borderId="41" xfId="0" applyBorder="1"/>
    <xf numFmtId="0" fontId="1" fillId="0" borderId="0" xfId="50" applyAlignment="1"/>
    <xf numFmtId="0" fontId="1" fillId="0" borderId="0" xfId="50" applyAlignment="1">
      <alignment horizontal="center"/>
    </xf>
    <xf numFmtId="0" fontId="1" fillId="0" borderId="0" xfId="50" applyBorder="1" applyAlignment="1" applyProtection="1">
      <alignment horizontal="center"/>
      <protection locked="0"/>
    </xf>
    <xf numFmtId="0" fontId="1" fillId="0" borderId="0" xfId="50" applyBorder="1" applyAlignment="1">
      <alignment horizontal="center"/>
    </xf>
    <xf numFmtId="0" fontId="1" fillId="0" borderId="0" xfId="50" applyFont="1" applyBorder="1" applyAlignment="1">
      <alignment horizontal="center"/>
    </xf>
    <xf numFmtId="49" fontId="0" fillId="0" borderId="0" xfId="0" applyNumberFormat="1"/>
    <xf numFmtId="1" fontId="0" fillId="0" borderId="0" xfId="0" applyNumberFormat="1"/>
    <xf numFmtId="14" fontId="0" fillId="0" borderId="0" xfId="0" applyNumberFormat="1"/>
    <xf numFmtId="2" fontId="0" fillId="0" borderId="0" xfId="0" applyNumberFormat="1"/>
    <xf numFmtId="0" fontId="50" fillId="0" borderId="0" xfId="52" applyFont="1" applyProtection="1"/>
    <xf numFmtId="0" fontId="44" fillId="0" borderId="0" xfId="52" applyFont="1" applyProtection="1"/>
    <xf numFmtId="0" fontId="1" fillId="0" borderId="0" xfId="52" applyProtection="1"/>
    <xf numFmtId="0" fontId="5" fillId="0" borderId="0" xfId="49" applyFont="1" applyBorder="1" applyAlignment="1" applyProtection="1">
      <alignment horizontal="center"/>
    </xf>
    <xf numFmtId="0" fontId="5" fillId="0" borderId="0" xfId="49" applyFont="1" applyProtection="1"/>
    <xf numFmtId="0" fontId="5" fillId="21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Border="1" applyAlignment="1" applyProtection="1"/>
    <xf numFmtId="164" fontId="5" fillId="20" borderId="48" xfId="49" applyNumberFormat="1" applyFont="1" applyFill="1" applyBorder="1" applyAlignment="1" applyProtection="1">
      <alignment horizontal="center" vertical="center"/>
    </xf>
    <xf numFmtId="164" fontId="5" fillId="20" borderId="57" xfId="49" applyNumberFormat="1" applyFont="1" applyFill="1" applyBorder="1" applyAlignment="1" applyProtection="1">
      <alignment horizontal="center" vertical="center"/>
    </xf>
    <xf numFmtId="164" fontId="5" fillId="0" borderId="38" xfId="49" applyNumberFormat="1" applyFont="1" applyFill="1" applyBorder="1" applyAlignment="1" applyProtection="1">
      <alignment horizontal="center" vertical="center"/>
      <protection locked="0"/>
    </xf>
    <xf numFmtId="164" fontId="5" fillId="0" borderId="0" xfId="49" applyNumberFormat="1" applyFont="1" applyFill="1" applyBorder="1" applyAlignment="1" applyProtection="1">
      <alignment horizontal="center" vertical="center"/>
    </xf>
    <xf numFmtId="0" fontId="5" fillId="20" borderId="45" xfId="49" applyFont="1" applyFill="1" applyBorder="1" applyAlignment="1" applyProtection="1">
      <alignment horizontal="right" vertical="center"/>
    </xf>
    <xf numFmtId="0" fontId="5" fillId="20" borderId="46" xfId="49" applyFont="1" applyFill="1" applyBorder="1" applyAlignment="1" applyProtection="1">
      <alignment horizontal="right" vertical="center"/>
    </xf>
    <xf numFmtId="164" fontId="5" fillId="20" borderId="46" xfId="49" applyNumberFormat="1" applyFont="1" applyFill="1" applyBorder="1" applyAlignment="1" applyProtection="1">
      <alignment horizontal="center" vertical="center"/>
    </xf>
    <xf numFmtId="164" fontId="5" fillId="20" borderId="47" xfId="49" applyNumberFormat="1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right"/>
    </xf>
    <xf numFmtId="0" fontId="5" fillId="0" borderId="0" xfId="49" applyFont="1" applyBorder="1" applyAlignment="1" applyProtection="1">
      <alignment horizontal="left"/>
    </xf>
    <xf numFmtId="0" fontId="7" fillId="20" borderId="50" xfId="52" applyFont="1" applyFill="1" applyBorder="1" applyAlignment="1" applyProtection="1">
      <alignment horizontal="center"/>
    </xf>
    <xf numFmtId="0" fontId="44" fillId="20" borderId="52" xfId="52" applyFont="1" applyFill="1" applyBorder="1" applyAlignment="1" applyProtection="1">
      <alignment horizontal="center" vertical="center" wrapText="1"/>
    </xf>
    <xf numFmtId="0" fontId="44" fillId="26" borderId="67" xfId="52" applyFont="1" applyFill="1" applyBorder="1" applyAlignment="1" applyProtection="1">
      <alignment horizontal="center" vertical="center" wrapText="1"/>
    </xf>
    <xf numFmtId="0" fontId="5" fillId="20" borderId="54" xfId="52" applyFont="1" applyFill="1" applyBorder="1" applyAlignment="1" applyProtection="1">
      <alignment horizontal="center" vertical="center" wrapText="1"/>
    </xf>
    <xf numFmtId="0" fontId="44" fillId="20" borderId="54" xfId="52" applyFont="1" applyFill="1" applyBorder="1" applyAlignment="1" applyProtection="1">
      <alignment horizontal="center" vertical="center" wrapText="1"/>
    </xf>
    <xf numFmtId="0" fontId="44" fillId="20" borderId="53" xfId="52" applyFont="1" applyFill="1" applyBorder="1" applyAlignment="1" applyProtection="1">
      <alignment horizontal="center" vertical="center" wrapText="1"/>
    </xf>
    <xf numFmtId="0" fontId="44" fillId="20" borderId="50" xfId="52" applyFont="1" applyFill="1" applyBorder="1" applyAlignment="1" applyProtection="1">
      <alignment horizontal="center" vertical="center" wrapText="1"/>
    </xf>
    <xf numFmtId="0" fontId="5" fillId="22" borderId="54" xfId="52" applyFont="1" applyFill="1" applyBorder="1" applyAlignment="1" applyProtection="1">
      <alignment horizontal="center" vertical="center" wrapText="1"/>
    </xf>
    <xf numFmtId="0" fontId="44" fillId="22" borderId="52" xfId="52" applyFont="1" applyFill="1" applyBorder="1" applyAlignment="1" applyProtection="1">
      <alignment horizontal="center" vertical="center" wrapText="1"/>
    </xf>
    <xf numFmtId="0" fontId="44" fillId="22" borderId="53" xfId="52" applyFont="1" applyFill="1" applyBorder="1" applyAlignment="1" applyProtection="1">
      <alignment horizontal="center" vertical="center" wrapText="1"/>
    </xf>
    <xf numFmtId="14" fontId="44" fillId="0" borderId="38" xfId="52" applyNumberFormat="1" applyFont="1" applyBorder="1" applyAlignment="1" applyProtection="1">
      <alignment horizontal="center"/>
      <protection locked="0"/>
    </xf>
    <xf numFmtId="49" fontId="44" fillId="0" borderId="38" xfId="52" applyNumberFormat="1" applyFont="1" applyBorder="1" applyAlignment="1" applyProtection="1">
      <alignment wrapText="1"/>
      <protection locked="0"/>
    </xf>
    <xf numFmtId="49" fontId="44" fillId="0" borderId="38" xfId="52" applyNumberFormat="1" applyFont="1" applyFill="1" applyBorder="1" applyAlignment="1" applyProtection="1">
      <alignment horizontal="left" wrapText="1"/>
      <protection locked="0"/>
    </xf>
    <xf numFmtId="4" fontId="44" fillId="0" borderId="38" xfId="27" applyNumberFormat="1" applyFont="1" applyBorder="1" applyProtection="1">
      <protection locked="0"/>
    </xf>
    <xf numFmtId="43" fontId="44" fillId="20" borderId="38" xfId="27" applyFont="1" applyFill="1" applyBorder="1" applyProtection="1"/>
    <xf numFmtId="43" fontId="44" fillId="20" borderId="38" xfId="52" applyNumberFormat="1" applyFont="1" applyFill="1" applyBorder="1" applyProtection="1"/>
    <xf numFmtId="43" fontId="44" fillId="20" borderId="59" xfId="50" applyNumberFormat="1" applyFont="1" applyFill="1" applyBorder="1" applyProtection="1">
      <protection locked="0"/>
    </xf>
    <xf numFmtId="0" fontId="44" fillId="21" borderId="55" xfId="52" applyFont="1" applyFill="1" applyBorder="1" applyAlignment="1" applyProtection="1">
      <alignment horizontal="center" vertical="center"/>
    </xf>
    <xf numFmtId="0" fontId="50" fillId="25" borderId="0" xfId="52" applyFont="1" applyFill="1" applyProtection="1"/>
    <xf numFmtId="0" fontId="44" fillId="25" borderId="0" xfId="52" applyFont="1" applyFill="1" applyProtection="1"/>
    <xf numFmtId="0" fontId="44" fillId="25" borderId="55" xfId="52" applyFont="1" applyFill="1" applyBorder="1" applyAlignment="1" applyProtection="1">
      <alignment horizontal="center" vertical="center"/>
    </xf>
    <xf numFmtId="14" fontId="44" fillId="25" borderId="38" xfId="52" applyNumberFormat="1" applyFont="1" applyFill="1" applyBorder="1" applyAlignment="1" applyProtection="1">
      <alignment horizontal="center"/>
    </xf>
    <xf numFmtId="49" fontId="44" fillId="25" borderId="38" xfId="52" applyNumberFormat="1" applyFont="1" applyFill="1" applyBorder="1" applyAlignment="1" applyProtection="1">
      <alignment wrapText="1"/>
    </xf>
    <xf numFmtId="49" fontId="44" fillId="25" borderId="38" xfId="52" applyNumberFormat="1" applyFont="1" applyFill="1" applyBorder="1" applyAlignment="1" applyProtection="1">
      <alignment horizontal="left" wrapText="1"/>
    </xf>
    <xf numFmtId="4" fontId="44" fillId="25" borderId="38" xfId="27" applyNumberFormat="1" applyFont="1" applyFill="1" applyBorder="1" applyProtection="1"/>
    <xf numFmtId="43" fontId="44" fillId="25" borderId="38" xfId="52" applyNumberFormat="1" applyFont="1" applyFill="1" applyBorder="1" applyProtection="1"/>
    <xf numFmtId="0" fontId="44" fillId="0" borderId="41" xfId="52" applyFont="1" applyBorder="1" applyProtection="1"/>
    <xf numFmtId="0" fontId="47" fillId="0" borderId="41" xfId="52" applyFont="1" applyBorder="1" applyAlignment="1" applyProtection="1">
      <alignment horizontal="right"/>
    </xf>
    <xf numFmtId="43" fontId="44" fillId="20" borderId="59" xfId="27" applyFont="1" applyFill="1" applyBorder="1" applyProtection="1"/>
    <xf numFmtId="43" fontId="44" fillId="27" borderId="50" xfId="27" applyFont="1" applyFill="1" applyBorder="1" applyProtection="1"/>
    <xf numFmtId="43" fontId="44" fillId="0" borderId="41" xfId="27" applyFont="1" applyFill="1" applyBorder="1" applyProtection="1"/>
    <xf numFmtId="43" fontId="44" fillId="24" borderId="50" xfId="27" applyFont="1" applyFill="1" applyBorder="1" applyProtection="1"/>
    <xf numFmtId="43" fontId="0" fillId="24" borderId="50" xfId="0" applyNumberFormat="1" applyFill="1" applyBorder="1"/>
    <xf numFmtId="0" fontId="5" fillId="0" borderId="0" xfId="45" applyFont="1" applyProtection="1"/>
    <xf numFmtId="0" fontId="50" fillId="0" borderId="0" xfId="52" applyFont="1" applyAlignment="1" applyProtection="1"/>
    <xf numFmtId="0" fontId="50" fillId="0" borderId="0" xfId="52" applyFont="1" applyFill="1" applyProtection="1"/>
    <xf numFmtId="0" fontId="5" fillId="20" borderId="39" xfId="45" applyFont="1" applyFill="1" applyBorder="1" applyAlignment="1" applyProtection="1">
      <alignment horizontal="center" vertical="center" wrapText="1"/>
    </xf>
    <xf numFmtId="0" fontId="44" fillId="0" borderId="0" xfId="52" applyFont="1" applyFill="1" applyProtection="1"/>
    <xf numFmtId="0" fontId="5" fillId="0" borderId="38" xfId="45" applyFont="1" applyBorder="1" applyAlignment="1" applyProtection="1">
      <alignment vertical="center" wrapText="1"/>
      <protection locked="0"/>
    </xf>
    <xf numFmtId="0" fontId="5" fillId="0" borderId="0" xfId="45" applyFont="1" applyBorder="1" applyAlignment="1" applyProtection="1">
      <alignment horizontal="center" vertical="top" wrapText="1"/>
    </xf>
    <xf numFmtId="0" fontId="5" fillId="25" borderId="38" xfId="45" applyFont="1" applyFill="1" applyBorder="1" applyAlignment="1" applyProtection="1">
      <alignment vertical="center" wrapText="1"/>
    </xf>
    <xf numFmtId="0" fontId="51" fillId="0" borderId="0" xfId="45" applyFont="1" applyFill="1" applyProtection="1"/>
    <xf numFmtId="0" fontId="5" fillId="0" borderId="0" xfId="45" applyFont="1" applyFill="1" applyProtection="1"/>
    <xf numFmtId="0" fontId="44" fillId="20" borderId="68" xfId="52" applyFont="1" applyFill="1" applyBorder="1" applyAlignment="1" applyProtection="1">
      <alignment horizontal="center" vertical="center"/>
    </xf>
    <xf numFmtId="0" fontId="44" fillId="20" borderId="69" xfId="52" applyFont="1" applyFill="1" applyBorder="1" applyAlignment="1" applyProtection="1">
      <alignment horizontal="center" vertical="center"/>
    </xf>
    <xf numFmtId="0" fontId="44" fillId="20" borderId="69" xfId="52" applyFont="1" applyFill="1" applyBorder="1" applyAlignment="1" applyProtection="1">
      <alignment horizontal="center" vertical="center" wrapText="1"/>
    </xf>
    <xf numFmtId="0" fontId="44" fillId="20" borderId="70" xfId="52" applyFont="1" applyFill="1" applyBorder="1" applyAlignment="1" applyProtection="1">
      <alignment horizontal="center" vertical="center" wrapText="1"/>
    </xf>
    <xf numFmtId="0" fontId="44" fillId="28" borderId="55" xfId="52" applyFont="1" applyFill="1" applyBorder="1" applyAlignment="1" applyProtection="1">
      <alignment horizontal="center" vertical="center"/>
      <protection locked="0"/>
    </xf>
    <xf numFmtId="49" fontId="44" fillId="0" borderId="38" xfId="52" applyNumberFormat="1" applyFont="1" applyBorder="1" applyAlignment="1" applyProtection="1">
      <alignment horizontal="left" wrapText="1"/>
      <protection locked="0"/>
    </xf>
    <xf numFmtId="4" fontId="44" fillId="0" borderId="38" xfId="27" applyNumberFormat="1" applyFont="1" applyBorder="1" applyAlignment="1" applyProtection="1">
      <alignment horizontal="center"/>
      <protection locked="0"/>
    </xf>
    <xf numFmtId="10" fontId="44" fillId="0" borderId="49" xfId="27" applyNumberFormat="1" applyFont="1" applyBorder="1" applyProtection="1">
      <protection locked="0"/>
    </xf>
    <xf numFmtId="43" fontId="44" fillId="0" borderId="57" xfId="27" applyFont="1" applyFill="1" applyBorder="1" applyProtection="1">
      <protection locked="0"/>
    </xf>
    <xf numFmtId="43" fontId="44" fillId="29" borderId="38" xfId="27" applyFont="1" applyFill="1" applyBorder="1" applyProtection="1">
      <protection locked="0"/>
    </xf>
    <xf numFmtId="49" fontId="44" fillId="0" borderId="56" xfId="52" applyNumberFormat="1" applyFont="1" applyFill="1" applyBorder="1" applyAlignment="1" applyProtection="1">
      <alignment wrapText="1"/>
      <protection locked="0"/>
    </xf>
    <xf numFmtId="49" fontId="44" fillId="0" borderId="58" xfId="52" applyNumberFormat="1" applyFont="1" applyFill="1" applyBorder="1" applyAlignment="1" applyProtection="1">
      <alignment wrapText="1"/>
      <protection locked="0"/>
    </xf>
    <xf numFmtId="43" fontId="44" fillId="20" borderId="57" xfId="27" applyFont="1" applyFill="1" applyBorder="1" applyProtection="1"/>
    <xf numFmtId="10" fontId="5" fillId="29" borderId="38" xfId="41" applyNumberFormat="1" applyFont="1" applyFill="1" applyBorder="1" applyProtection="1">
      <protection locked="0"/>
    </xf>
    <xf numFmtId="4" fontId="44" fillId="25" borderId="38" xfId="27" applyNumberFormat="1" applyFont="1" applyFill="1" applyBorder="1" applyAlignment="1" applyProtection="1">
      <alignment horizontal="center"/>
    </xf>
    <xf numFmtId="10" fontId="44" fillId="25" borderId="49" xfId="27" applyNumberFormat="1" applyFont="1" applyFill="1" applyBorder="1" applyProtection="1"/>
    <xf numFmtId="43" fontId="44" fillId="25" borderId="57" xfId="27" applyFont="1" applyFill="1" applyBorder="1" applyProtection="1"/>
    <xf numFmtId="49" fontId="44" fillId="25" borderId="56" xfId="52" applyNumberFormat="1" applyFont="1" applyFill="1" applyBorder="1" applyAlignment="1" applyProtection="1">
      <alignment wrapText="1"/>
    </xf>
    <xf numFmtId="49" fontId="44" fillId="25" borderId="58" xfId="52" applyNumberFormat="1" applyFont="1" applyFill="1" applyBorder="1" applyAlignment="1" applyProtection="1">
      <alignment wrapText="1"/>
    </xf>
    <xf numFmtId="0" fontId="0" fillId="0" borderId="0" xfId="0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Protection="1">
      <protection locked="0"/>
    </xf>
    <xf numFmtId="164" fontId="5" fillId="0" borderId="0" xfId="49" applyNumberFormat="1" applyFont="1" applyFill="1" applyBorder="1" applyAlignment="1" applyProtection="1">
      <alignment horizontal="center" vertical="center"/>
      <protection locked="0"/>
    </xf>
    <xf numFmtId="0" fontId="50" fillId="0" borderId="0" xfId="52" applyFont="1" applyProtection="1">
      <protection locked="0"/>
    </xf>
    <xf numFmtId="0" fontId="0" fillId="0" borderId="0" xfId="0" applyAlignment="1">
      <alignment horizontal="center"/>
    </xf>
    <xf numFmtId="4" fontId="5" fillId="0" borderId="0" xfId="0" applyNumberFormat="1" applyFont="1" applyFill="1" applyBorder="1" applyAlignment="1" applyProtection="1">
      <alignment vertical="center" wrapText="1"/>
    </xf>
    <xf numFmtId="4" fontId="0" fillId="0" borderId="0" xfId="0" applyNumberFormat="1" applyAlignment="1"/>
    <xf numFmtId="4" fontId="53" fillId="0" borderId="0" xfId="0" applyNumberFormat="1" applyFont="1" applyAlignment="1"/>
    <xf numFmtId="4" fontId="5" fillId="0" borderId="0" xfId="0" applyNumberFormat="1" applyFont="1" applyAlignment="1"/>
    <xf numFmtId="4" fontId="53" fillId="0" borderId="0" xfId="0" applyNumberFormat="1" applyFont="1" applyFill="1" applyBorder="1" applyAlignment="1" applyProtection="1">
      <alignment vertical="center" wrapText="1"/>
    </xf>
    <xf numFmtId="0" fontId="10" fillId="0" borderId="0" xfId="34"/>
    <xf numFmtId="10" fontId="5" fillId="0" borderId="0" xfId="41" applyNumberFormat="1" applyFont="1"/>
    <xf numFmtId="0" fontId="40" fillId="0" borderId="0" xfId="0" applyFont="1"/>
    <xf numFmtId="0" fontId="0" fillId="0" borderId="0" xfId="0" applyAlignment="1">
      <alignment horizontal="right"/>
    </xf>
    <xf numFmtId="0" fontId="52" fillId="0" borderId="0" xfId="0" applyFont="1"/>
    <xf numFmtId="165" fontId="0" fillId="0" borderId="0" xfId="0" applyNumberFormat="1"/>
    <xf numFmtId="2" fontId="40" fillId="0" borderId="0" xfId="0" applyNumberFormat="1" applyFont="1"/>
    <xf numFmtId="0" fontId="13" fillId="0" borderId="0" xfId="53" applyAlignment="1" applyProtection="1">
      <alignment horizontal="center"/>
    </xf>
    <xf numFmtId="0" fontId="22" fillId="0" borderId="0" xfId="53" applyFont="1" applyFill="1" applyBorder="1" applyAlignment="1" applyProtection="1">
      <alignment horizontal="center" vertical="center"/>
    </xf>
    <xf numFmtId="0" fontId="23" fillId="0" borderId="0" xfId="53" applyFont="1" applyAlignment="1" applyProtection="1">
      <alignment vertical="center"/>
    </xf>
    <xf numFmtId="0" fontId="13" fillId="0" borderId="0" xfId="53" applyAlignment="1" applyProtection="1">
      <alignment horizontal="center" vertical="center" shrinkToFit="1"/>
    </xf>
    <xf numFmtId="0" fontId="24" fillId="0" borderId="0" xfId="34" applyFont="1" applyAlignment="1" applyProtection="1">
      <alignment horizontal="center" vertical="center"/>
    </xf>
    <xf numFmtId="0" fontId="35" fillId="0" borderId="0" xfId="53" quotePrefix="1" applyFont="1" applyBorder="1" applyAlignment="1" applyProtection="1">
      <alignment horizontal="left" vertical="top" wrapText="1"/>
    </xf>
    <xf numFmtId="0" fontId="35" fillId="0" borderId="0" xfId="53" applyFont="1" applyBorder="1" applyAlignment="1" applyProtection="1">
      <alignment horizontal="left" vertical="top"/>
    </xf>
    <xf numFmtId="0" fontId="35" fillId="0" borderId="11" xfId="53" applyFont="1" applyBorder="1" applyAlignment="1" applyProtection="1">
      <alignment horizontal="left" vertical="top"/>
    </xf>
    <xf numFmtId="0" fontId="35" fillId="0" borderId="11" xfId="53" quotePrefix="1" applyFont="1" applyBorder="1" applyAlignment="1" applyProtection="1">
      <alignment horizontal="left" vertical="top" wrapText="1"/>
    </xf>
    <xf numFmtId="0" fontId="35" fillId="0" borderId="0" xfId="53" applyFont="1" applyBorder="1" applyAlignment="1" applyProtection="1">
      <alignment horizontal="left" vertical="top" wrapText="1"/>
    </xf>
    <xf numFmtId="0" fontId="35" fillId="0" borderId="11" xfId="53" applyFont="1" applyBorder="1" applyAlignment="1" applyProtection="1">
      <alignment horizontal="left" vertical="top" wrapText="1"/>
    </xf>
    <xf numFmtId="0" fontId="35" fillId="0" borderId="0" xfId="53" quotePrefix="1" applyFont="1" applyBorder="1" applyAlignment="1" applyProtection="1">
      <alignment horizontal="left" vertical="top" wrapText="1" shrinkToFit="1"/>
    </xf>
    <xf numFmtId="0" fontId="35" fillId="0" borderId="0" xfId="53" applyFont="1" applyBorder="1" applyAlignment="1" applyProtection="1">
      <alignment horizontal="left" vertical="top" wrapText="1" shrinkToFit="1"/>
    </xf>
    <xf numFmtId="0" fontId="35" fillId="0" borderId="11" xfId="53" applyFont="1" applyBorder="1" applyAlignment="1" applyProtection="1">
      <alignment horizontal="left" vertical="top" wrapText="1" shrinkToFit="1"/>
    </xf>
    <xf numFmtId="0" fontId="28" fillId="21" borderId="48" xfId="53" applyFont="1" applyFill="1" applyBorder="1" applyAlignment="1" applyProtection="1">
      <alignment horizontal="center" vertical="center"/>
    </xf>
    <xf numFmtId="0" fontId="28" fillId="21" borderId="49" xfId="53" applyFont="1" applyFill="1" applyBorder="1" applyAlignment="1" applyProtection="1">
      <alignment horizontal="center" vertical="center"/>
    </xf>
    <xf numFmtId="0" fontId="28" fillId="21" borderId="57" xfId="53" applyFont="1" applyFill="1" applyBorder="1" applyAlignment="1" applyProtection="1">
      <alignment horizontal="center" vertical="center"/>
    </xf>
    <xf numFmtId="0" fontId="13" fillId="0" borderId="0" xfId="53" applyBorder="1" applyAlignment="1" applyProtection="1">
      <alignment horizontal="center"/>
    </xf>
    <xf numFmtId="0" fontId="13" fillId="0" borderId="76" xfId="53" applyBorder="1" applyAlignment="1" applyProtection="1">
      <alignment horizontal="center"/>
    </xf>
    <xf numFmtId="0" fontId="27" fillId="0" borderId="28" xfId="53" applyFont="1" applyBorder="1" applyAlignment="1" applyProtection="1">
      <alignment horizontal="center" vertical="center"/>
      <protection locked="0"/>
    </xf>
    <xf numFmtId="0" fontId="27" fillId="0" borderId="26" xfId="53" applyFont="1" applyBorder="1" applyAlignment="1" applyProtection="1">
      <alignment horizontal="center" vertical="center"/>
      <protection locked="0"/>
    </xf>
    <xf numFmtId="0" fontId="27" fillId="0" borderId="21" xfId="53" applyFont="1" applyBorder="1" applyAlignment="1" applyProtection="1">
      <alignment horizontal="center" vertical="center"/>
      <protection locked="0"/>
    </xf>
    <xf numFmtId="0" fontId="13" fillId="25" borderId="71" xfId="53" applyFont="1" applyFill="1" applyBorder="1" applyAlignment="1" applyProtection="1">
      <alignment horizontal="center" vertical="center"/>
    </xf>
    <xf numFmtId="0" fontId="13" fillId="25" borderId="26" xfId="53" applyFont="1" applyFill="1" applyBorder="1" applyAlignment="1" applyProtection="1">
      <alignment horizontal="center" vertical="center"/>
    </xf>
    <xf numFmtId="0" fontId="13" fillId="25" borderId="79" xfId="53" applyFont="1" applyFill="1" applyBorder="1" applyAlignment="1" applyProtection="1">
      <alignment horizontal="center" vertical="center"/>
    </xf>
    <xf numFmtId="49" fontId="27" fillId="0" borderId="71" xfId="53" applyNumberFormat="1" applyFont="1" applyFill="1" applyBorder="1" applyAlignment="1" applyProtection="1">
      <alignment horizontal="center" vertical="center" wrapText="1"/>
      <protection locked="0"/>
    </xf>
    <xf numFmtId="49" fontId="27" fillId="0" borderId="26" xfId="53" applyNumberFormat="1" applyFont="1" applyFill="1" applyBorder="1" applyAlignment="1" applyProtection="1">
      <alignment horizontal="center" vertical="center" wrapText="1"/>
      <protection locked="0"/>
    </xf>
    <xf numFmtId="49" fontId="27" fillId="0" borderId="79" xfId="53" applyNumberFormat="1" applyFont="1" applyFill="1" applyBorder="1" applyAlignment="1" applyProtection="1">
      <alignment horizontal="center" vertical="center" wrapText="1"/>
      <protection locked="0"/>
    </xf>
    <xf numFmtId="0" fontId="25" fillId="21" borderId="40" xfId="53" applyFont="1" applyFill="1" applyBorder="1" applyAlignment="1" applyProtection="1">
      <alignment horizontal="center"/>
    </xf>
    <xf numFmtId="0" fontId="25" fillId="21" borderId="41" xfId="53" applyFont="1" applyFill="1" applyBorder="1" applyAlignment="1" applyProtection="1">
      <alignment horizontal="center"/>
    </xf>
    <xf numFmtId="0" fontId="25" fillId="21" borderId="42" xfId="53" applyFont="1" applyFill="1" applyBorder="1" applyAlignment="1" applyProtection="1">
      <alignment horizontal="center"/>
    </xf>
    <xf numFmtId="0" fontId="13" fillId="21" borderId="43" xfId="53" applyFont="1" applyFill="1" applyBorder="1" applyAlignment="1" applyProtection="1">
      <alignment horizontal="center" vertical="center"/>
    </xf>
    <xf numFmtId="0" fontId="13" fillId="21" borderId="0" xfId="53" applyFont="1" applyFill="1" applyBorder="1" applyAlignment="1" applyProtection="1">
      <alignment horizontal="center" vertical="center"/>
    </xf>
    <xf numFmtId="0" fontId="13" fillId="21" borderId="44" xfId="53" applyFont="1" applyFill="1" applyBorder="1" applyAlignment="1" applyProtection="1">
      <alignment horizontal="center" vertical="center"/>
    </xf>
    <xf numFmtId="0" fontId="13" fillId="21" borderId="45" xfId="53" applyFont="1" applyFill="1" applyBorder="1" applyAlignment="1" applyProtection="1">
      <alignment horizontal="center" vertical="center"/>
    </xf>
    <xf numFmtId="0" fontId="13" fillId="21" borderId="46" xfId="53" applyFont="1" applyFill="1" applyBorder="1" applyAlignment="1" applyProtection="1">
      <alignment horizontal="center" vertical="center"/>
    </xf>
    <xf numFmtId="0" fontId="13" fillId="21" borderId="47" xfId="53" applyFont="1" applyFill="1" applyBorder="1" applyAlignment="1" applyProtection="1">
      <alignment horizontal="center" vertical="center"/>
    </xf>
    <xf numFmtId="0" fontId="13" fillId="25" borderId="38" xfId="53" applyFont="1" applyFill="1" applyBorder="1" applyAlignment="1" applyProtection="1">
      <alignment horizontal="center"/>
    </xf>
    <xf numFmtId="0" fontId="13" fillId="25" borderId="29" xfId="53" applyFont="1" applyFill="1" applyBorder="1" applyAlignment="1" applyProtection="1">
      <alignment horizontal="center"/>
    </xf>
    <xf numFmtId="0" fontId="13" fillId="25" borderId="23" xfId="53" applyFont="1" applyFill="1" applyBorder="1" applyAlignment="1" applyProtection="1">
      <alignment horizontal="center"/>
    </xf>
    <xf numFmtId="0" fontId="13" fillId="25" borderId="25" xfId="53" applyFont="1" applyFill="1" applyBorder="1" applyAlignment="1" applyProtection="1">
      <alignment horizontal="center"/>
    </xf>
    <xf numFmtId="0" fontId="27" fillId="0" borderId="86" xfId="53" applyFont="1" applyFill="1" applyBorder="1" applyAlignment="1" applyProtection="1">
      <alignment horizontal="center" vertical="center"/>
      <protection locked="0"/>
    </xf>
    <xf numFmtId="0" fontId="27" fillId="0" borderId="87" xfId="53" applyFont="1" applyFill="1" applyBorder="1" applyAlignment="1" applyProtection="1">
      <alignment horizontal="center" vertical="center"/>
      <protection locked="0"/>
    </xf>
    <xf numFmtId="0" fontId="27" fillId="0" borderId="88" xfId="53" applyFont="1" applyFill="1" applyBorder="1" applyAlignment="1" applyProtection="1">
      <alignment horizontal="center" vertical="center"/>
      <protection locked="0"/>
    </xf>
    <xf numFmtId="0" fontId="27" fillId="25" borderId="10" xfId="53" applyFont="1" applyFill="1" applyBorder="1" applyAlignment="1" applyProtection="1">
      <alignment horizontal="left" vertical="center" wrapText="1"/>
      <protection locked="0"/>
    </xf>
    <xf numFmtId="0" fontId="27" fillId="25" borderId="0" xfId="53" applyFont="1" applyFill="1" applyBorder="1" applyAlignment="1" applyProtection="1">
      <alignment horizontal="left" vertical="center"/>
      <protection locked="0"/>
    </xf>
    <xf numFmtId="0" fontId="27" fillId="25" borderId="11" xfId="53" applyFont="1" applyFill="1" applyBorder="1" applyAlignment="1" applyProtection="1">
      <alignment horizontal="left" vertical="center"/>
      <protection locked="0"/>
    </xf>
    <xf numFmtId="0" fontId="27" fillId="25" borderId="10" xfId="53" applyFont="1" applyFill="1" applyBorder="1" applyAlignment="1" applyProtection="1">
      <alignment horizontal="left" vertical="center"/>
      <protection locked="0"/>
    </xf>
    <xf numFmtId="0" fontId="27" fillId="25" borderId="34" xfId="53" applyFont="1" applyFill="1" applyBorder="1" applyAlignment="1" applyProtection="1">
      <alignment horizontal="left" vertical="center"/>
      <protection locked="0"/>
    </xf>
    <xf numFmtId="0" fontId="27" fillId="25" borderId="12" xfId="53" applyFont="1" applyFill="1" applyBorder="1" applyAlignment="1" applyProtection="1">
      <alignment horizontal="left" vertical="center"/>
      <protection locked="0"/>
    </xf>
    <xf numFmtId="0" fontId="27" fillId="25" borderId="27" xfId="53" applyFont="1" applyFill="1" applyBorder="1" applyAlignment="1" applyProtection="1">
      <alignment horizontal="left" vertical="center"/>
      <protection locked="0"/>
    </xf>
    <xf numFmtId="0" fontId="13" fillId="0" borderId="0" xfId="53" applyFont="1" applyBorder="1" applyAlignment="1" applyProtection="1">
      <alignment horizontal="center"/>
    </xf>
    <xf numFmtId="0" fontId="13" fillId="0" borderId="0" xfId="53" applyFont="1" applyFill="1" applyBorder="1" applyAlignment="1" applyProtection="1">
      <alignment horizontal="center"/>
    </xf>
    <xf numFmtId="2" fontId="13" fillId="0" borderId="17" xfId="53" applyNumberFormat="1" applyFont="1" applyFill="1" applyBorder="1" applyAlignment="1" applyProtection="1">
      <alignment horizontal="center"/>
      <protection locked="0"/>
    </xf>
    <xf numFmtId="2" fontId="13" fillId="0" borderId="89" xfId="53" applyNumberFormat="1" applyFont="1" applyFill="1" applyBorder="1" applyAlignment="1" applyProtection="1">
      <alignment horizontal="center"/>
      <protection locked="0"/>
    </xf>
    <xf numFmtId="2" fontId="13" fillId="0" borderId="82" xfId="53" applyNumberFormat="1" applyFont="1" applyFill="1" applyBorder="1" applyAlignment="1" applyProtection="1">
      <alignment horizontal="center"/>
      <protection locked="0"/>
    </xf>
    <xf numFmtId="0" fontId="27" fillId="25" borderId="80" xfId="53" applyFont="1" applyFill="1" applyBorder="1" applyAlignment="1" applyProtection="1">
      <alignment horizontal="center" vertical="center"/>
    </xf>
    <xf numFmtId="0" fontId="27" fillId="25" borderId="81" xfId="53" applyFont="1" applyFill="1" applyBorder="1" applyAlignment="1" applyProtection="1">
      <alignment horizontal="center" vertical="center"/>
    </xf>
    <xf numFmtId="0" fontId="27" fillId="0" borderId="81" xfId="53" applyFont="1" applyFill="1" applyBorder="1" applyAlignment="1" applyProtection="1">
      <alignment horizontal="center" vertical="center" wrapText="1"/>
      <protection locked="0"/>
    </xf>
    <xf numFmtId="0" fontId="27" fillId="0" borderId="85" xfId="53" applyFont="1" applyFill="1" applyBorder="1" applyAlignment="1" applyProtection="1">
      <alignment horizontal="center" vertical="center" wrapText="1"/>
      <protection locked="0"/>
    </xf>
    <xf numFmtId="0" fontId="27" fillId="25" borderId="71" xfId="53" applyFont="1" applyFill="1" applyBorder="1" applyAlignment="1" applyProtection="1">
      <alignment horizontal="center" vertical="center"/>
    </xf>
    <xf numFmtId="0" fontId="27" fillId="25" borderId="26" xfId="53" applyFont="1" applyFill="1" applyBorder="1" applyAlignment="1" applyProtection="1">
      <alignment horizontal="center" vertical="center"/>
    </xf>
    <xf numFmtId="0" fontId="27" fillId="0" borderId="28" xfId="53" applyFont="1" applyFill="1" applyBorder="1" applyAlignment="1" applyProtection="1">
      <alignment horizontal="left" vertical="center"/>
      <protection locked="0"/>
    </xf>
    <xf numFmtId="0" fontId="27" fillId="0" borderId="26" xfId="53" applyFont="1" applyFill="1" applyBorder="1" applyAlignment="1" applyProtection="1">
      <alignment horizontal="left" vertical="center"/>
      <protection locked="0"/>
    </xf>
    <xf numFmtId="0" fontId="27" fillId="0" borderId="21" xfId="53" applyFont="1" applyFill="1" applyBorder="1" applyAlignment="1" applyProtection="1">
      <alignment horizontal="left" vertical="center"/>
      <protection locked="0"/>
    </xf>
    <xf numFmtId="0" fontId="13" fillId="25" borderId="28" xfId="53" applyFont="1" applyFill="1" applyBorder="1" applyAlignment="1" applyProtection="1">
      <alignment horizontal="center" vertical="center" shrinkToFit="1"/>
    </xf>
    <xf numFmtId="0" fontId="13" fillId="25" borderId="26" xfId="53" applyFont="1" applyFill="1" applyBorder="1" applyAlignment="1" applyProtection="1">
      <alignment horizontal="center" vertical="center" shrinkToFit="1"/>
    </xf>
    <xf numFmtId="0" fontId="13" fillId="25" borderId="21" xfId="53" applyFont="1" applyFill="1" applyBorder="1" applyAlignment="1" applyProtection="1">
      <alignment horizontal="center" vertical="center" shrinkToFit="1"/>
    </xf>
    <xf numFmtId="0" fontId="13" fillId="0" borderId="28" xfId="53" applyFont="1" applyFill="1" applyBorder="1" applyAlignment="1" applyProtection="1">
      <alignment horizontal="center" vertical="center"/>
    </xf>
    <xf numFmtId="0" fontId="13" fillId="0" borderId="26" xfId="53" applyFont="1" applyFill="1" applyBorder="1" applyAlignment="1" applyProtection="1">
      <alignment horizontal="center" vertical="center"/>
    </xf>
    <xf numFmtId="0" fontId="13" fillId="0" borderId="79" xfId="53" applyFont="1" applyFill="1" applyBorder="1" applyAlignment="1" applyProtection="1">
      <alignment horizontal="center" vertical="center"/>
    </xf>
    <xf numFmtId="0" fontId="30" fillId="0" borderId="10" xfId="53" applyFont="1" applyBorder="1" applyAlignment="1" applyProtection="1">
      <alignment horizontal="center" vertical="center"/>
    </xf>
    <xf numFmtId="0" fontId="30" fillId="0" borderId="0" xfId="53" applyFont="1" applyBorder="1" applyAlignment="1" applyProtection="1">
      <alignment horizontal="center" vertical="center"/>
    </xf>
    <xf numFmtId="0" fontId="30" fillId="0" borderId="11" xfId="53" applyFont="1" applyBorder="1" applyAlignment="1" applyProtection="1">
      <alignment horizontal="center" vertical="center"/>
    </xf>
    <xf numFmtId="0" fontId="13" fillId="25" borderId="28" xfId="53" applyFont="1" applyFill="1" applyBorder="1" applyAlignment="1" applyProtection="1">
      <alignment horizontal="left" vertical="center" shrinkToFit="1"/>
    </xf>
    <xf numFmtId="0" fontId="13" fillId="25" borderId="26" xfId="53" applyFont="1" applyFill="1" applyBorder="1" applyAlignment="1" applyProtection="1">
      <alignment horizontal="left" vertical="center" shrinkToFit="1"/>
    </xf>
    <xf numFmtId="0" fontId="13" fillId="25" borderId="21" xfId="53" applyFont="1" applyFill="1" applyBorder="1" applyAlignment="1" applyProtection="1">
      <alignment horizontal="left" vertical="center" shrinkToFit="1"/>
    </xf>
    <xf numFmtId="0" fontId="27" fillId="0" borderId="28" xfId="53" applyFont="1" applyFill="1" applyBorder="1" applyAlignment="1" applyProtection="1">
      <alignment horizontal="left" vertical="center" shrinkToFit="1"/>
      <protection locked="0"/>
    </xf>
    <xf numFmtId="0" fontId="27" fillId="0" borderId="26" xfId="53" applyFont="1" applyFill="1" applyBorder="1" applyAlignment="1" applyProtection="1">
      <alignment horizontal="left" vertical="center" shrinkToFit="1"/>
      <protection locked="0"/>
    </xf>
    <xf numFmtId="0" fontId="27" fillId="0" borderId="21" xfId="53" applyFont="1" applyFill="1" applyBorder="1" applyAlignment="1" applyProtection="1">
      <alignment horizontal="left" vertical="center" shrinkToFit="1"/>
      <protection locked="0"/>
    </xf>
    <xf numFmtId="0" fontId="13" fillId="25" borderId="28" xfId="53" applyFont="1" applyFill="1" applyBorder="1" applyAlignment="1" applyProtection="1">
      <alignment horizontal="left" vertical="center"/>
    </xf>
    <xf numFmtId="0" fontId="13" fillId="25" borderId="26" xfId="53" applyFont="1" applyFill="1" applyBorder="1" applyAlignment="1" applyProtection="1">
      <alignment horizontal="left" vertical="center"/>
    </xf>
    <xf numFmtId="0" fontId="13" fillId="25" borderId="21" xfId="53" applyFont="1" applyFill="1" applyBorder="1" applyAlignment="1" applyProtection="1">
      <alignment horizontal="left" vertical="center"/>
    </xf>
    <xf numFmtId="0" fontId="13" fillId="25" borderId="16" xfId="53" applyFill="1" applyBorder="1" applyAlignment="1" applyProtection="1">
      <alignment horizontal="left" vertical="center" shrinkToFit="1"/>
    </xf>
    <xf numFmtId="0" fontId="27" fillId="0" borderId="16" xfId="53" applyFont="1" applyFill="1" applyBorder="1" applyAlignment="1" applyProtection="1">
      <alignment horizontal="left" vertical="center" shrinkToFit="1"/>
      <protection locked="0"/>
    </xf>
    <xf numFmtId="0" fontId="13" fillId="25" borderId="16" xfId="53" applyFont="1" applyFill="1" applyBorder="1" applyAlignment="1" applyProtection="1">
      <alignment horizontal="left" vertical="center" shrinkToFit="1"/>
    </xf>
    <xf numFmtId="0" fontId="31" fillId="25" borderId="16" xfId="53" applyFont="1" applyFill="1" applyBorder="1" applyAlignment="1" applyProtection="1">
      <alignment horizontal="left" vertical="center"/>
    </xf>
    <xf numFmtId="0" fontId="13" fillId="25" borderId="16" xfId="53" applyFill="1" applyBorder="1" applyAlignment="1" applyProtection="1">
      <alignment vertical="center"/>
    </xf>
    <xf numFmtId="0" fontId="27" fillId="0" borderId="16" xfId="53" applyFont="1" applyBorder="1" applyAlignment="1" applyProtection="1">
      <alignment horizontal="center" vertical="center"/>
      <protection locked="0"/>
    </xf>
    <xf numFmtId="0" fontId="13" fillId="0" borderId="16" xfId="53" applyBorder="1" applyAlignment="1" applyProtection="1">
      <alignment horizontal="center" vertical="center"/>
      <protection locked="0"/>
    </xf>
    <xf numFmtId="0" fontId="13" fillId="0" borderId="17" xfId="53" applyBorder="1" applyAlignment="1" applyProtection="1">
      <alignment horizontal="center" vertical="center"/>
      <protection locked="0"/>
    </xf>
    <xf numFmtId="0" fontId="13" fillId="0" borderId="10" xfId="53" applyFont="1" applyBorder="1" applyAlignment="1" applyProtection="1">
      <alignment horizontal="center" vertical="center"/>
    </xf>
    <xf numFmtId="0" fontId="13" fillId="0" borderId="0" xfId="53" applyFont="1" applyBorder="1" applyAlignment="1" applyProtection="1">
      <alignment horizontal="center" vertical="center"/>
    </xf>
    <xf numFmtId="0" fontId="13" fillId="0" borderId="11" xfId="53" applyFont="1" applyBorder="1" applyAlignment="1" applyProtection="1">
      <alignment horizontal="center" vertical="center"/>
    </xf>
    <xf numFmtId="0" fontId="27" fillId="0" borderId="17" xfId="53" applyFont="1" applyFill="1" applyBorder="1" applyAlignment="1" applyProtection="1">
      <alignment horizontal="left" vertical="center" shrinkToFit="1"/>
      <protection locked="0"/>
    </xf>
    <xf numFmtId="0" fontId="30" fillId="0" borderId="83" xfId="53" applyFont="1" applyBorder="1" applyAlignment="1" applyProtection="1">
      <alignment horizontal="center" vertical="center"/>
    </xf>
    <xf numFmtId="0" fontId="30" fillId="0" borderId="16" xfId="53" applyFont="1" applyBorder="1" applyAlignment="1" applyProtection="1">
      <alignment horizontal="center" vertical="center"/>
    </xf>
    <xf numFmtId="0" fontId="30" fillId="0" borderId="17" xfId="53" applyFont="1" applyBorder="1" applyAlignment="1" applyProtection="1">
      <alignment horizontal="center" vertical="center"/>
    </xf>
    <xf numFmtId="0" fontId="30" fillId="0" borderId="84" xfId="53" applyFont="1" applyBorder="1" applyAlignment="1" applyProtection="1">
      <alignment horizontal="center" vertical="center"/>
    </xf>
    <xf numFmtId="0" fontId="13" fillId="25" borderId="82" xfId="53" applyFont="1" applyFill="1" applyBorder="1" applyAlignment="1" applyProtection="1">
      <alignment horizontal="left" vertical="center"/>
    </xf>
    <xf numFmtId="0" fontId="13" fillId="25" borderId="16" xfId="53" applyFont="1" applyFill="1" applyBorder="1" applyAlignment="1" applyProtection="1">
      <alignment horizontal="left" vertical="center"/>
    </xf>
    <xf numFmtId="0" fontId="27" fillId="0" borderId="16" xfId="53" applyFont="1" applyFill="1" applyBorder="1" applyAlignment="1" applyProtection="1">
      <alignment horizontal="left" vertical="center"/>
      <protection locked="0"/>
    </xf>
    <xf numFmtId="0" fontId="13" fillId="25" borderId="82" xfId="53" applyFont="1" applyFill="1" applyBorder="1" applyAlignment="1" applyProtection="1">
      <alignment horizontal="left" vertical="center" shrinkToFit="1"/>
    </xf>
    <xf numFmtId="0" fontId="27" fillId="0" borderId="17" xfId="53" applyFont="1" applyFill="1" applyBorder="1" applyAlignment="1" applyProtection="1">
      <alignment horizontal="left" vertical="center"/>
      <protection locked="0"/>
    </xf>
    <xf numFmtId="0" fontId="13" fillId="0" borderId="28" xfId="53" applyFill="1" applyBorder="1" applyAlignment="1" applyProtection="1">
      <alignment horizontal="center" vertical="center" wrapText="1"/>
    </xf>
    <xf numFmtId="0" fontId="13" fillId="0" borderId="26" xfId="53" applyFill="1" applyBorder="1" applyAlignment="1" applyProtection="1">
      <alignment horizontal="center" vertical="center" wrapText="1"/>
    </xf>
    <xf numFmtId="0" fontId="13" fillId="0" borderId="21" xfId="53" applyFill="1" applyBorder="1" applyAlignment="1" applyProtection="1">
      <alignment horizontal="center" vertical="center" wrapText="1"/>
    </xf>
    <xf numFmtId="0" fontId="27" fillId="21" borderId="28" xfId="53" applyNumberFormat="1" applyFont="1" applyFill="1" applyBorder="1" applyAlignment="1" applyProtection="1">
      <alignment horizontal="left" vertical="center"/>
    </xf>
    <xf numFmtId="0" fontId="27" fillId="21" borderId="26" xfId="53" applyNumberFormat="1" applyFont="1" applyFill="1" applyBorder="1" applyAlignment="1" applyProtection="1">
      <alignment horizontal="left" vertical="center"/>
    </xf>
    <xf numFmtId="0" fontId="27" fillId="21" borderId="21" xfId="53" applyNumberFormat="1" applyFont="1" applyFill="1" applyBorder="1" applyAlignment="1" applyProtection="1">
      <alignment horizontal="left" vertical="center"/>
    </xf>
    <xf numFmtId="0" fontId="32" fillId="20" borderId="48" xfId="53" applyFont="1" applyFill="1" applyBorder="1" applyAlignment="1" applyProtection="1">
      <alignment horizontal="center" vertical="center"/>
    </xf>
    <xf numFmtId="0" fontId="32" fillId="20" borderId="49" xfId="53" applyFont="1" applyFill="1" applyBorder="1" applyAlignment="1" applyProtection="1">
      <alignment horizontal="center" vertical="center"/>
    </xf>
    <xf numFmtId="0" fontId="32" fillId="20" borderId="57" xfId="53" applyFont="1" applyFill="1" applyBorder="1" applyAlignment="1" applyProtection="1">
      <alignment horizontal="center" vertical="center"/>
    </xf>
    <xf numFmtId="0" fontId="27" fillId="21" borderId="16" xfId="53" applyFont="1" applyFill="1" applyBorder="1" applyAlignment="1" applyProtection="1">
      <alignment horizontal="left" vertical="center"/>
    </xf>
    <xf numFmtId="0" fontId="13" fillId="25" borderId="16" xfId="53" applyFont="1" applyFill="1" applyBorder="1" applyAlignment="1" applyProtection="1">
      <alignment horizontal="center" vertical="center"/>
    </xf>
    <xf numFmtId="0" fontId="28" fillId="21" borderId="29" xfId="53" applyFont="1" applyFill="1" applyBorder="1" applyAlignment="1" applyProtection="1">
      <alignment horizontal="center" vertical="center"/>
    </xf>
    <xf numFmtId="0" fontId="28" fillId="21" borderId="23" xfId="53" applyFont="1" applyFill="1" applyBorder="1" applyAlignment="1" applyProtection="1">
      <alignment horizontal="center" vertical="center"/>
    </xf>
    <xf numFmtId="0" fontId="28" fillId="21" borderId="25" xfId="53" applyFont="1" applyFill="1" applyBorder="1" applyAlignment="1" applyProtection="1">
      <alignment horizontal="center" vertical="center"/>
    </xf>
    <xf numFmtId="0" fontId="27" fillId="0" borderId="34" xfId="53" applyFont="1" applyFill="1" applyBorder="1" applyAlignment="1" applyProtection="1">
      <alignment horizontal="center" vertical="top" wrapText="1"/>
    </xf>
    <xf numFmtId="0" fontId="27" fillId="0" borderId="12" xfId="53" applyFont="1" applyFill="1" applyBorder="1" applyAlignment="1" applyProtection="1">
      <alignment horizontal="center" vertical="top" wrapText="1"/>
    </xf>
    <xf numFmtId="0" fontId="13" fillId="25" borderId="82" xfId="53" applyFont="1" applyFill="1" applyBorder="1" applyAlignment="1" applyProtection="1">
      <alignment horizontal="center" vertical="center"/>
    </xf>
    <xf numFmtId="0" fontId="27" fillId="0" borderId="28" xfId="53" applyFont="1" applyBorder="1" applyAlignment="1" applyProtection="1">
      <alignment horizontal="left" vertical="center"/>
      <protection locked="0"/>
    </xf>
    <xf numFmtId="0" fontId="27" fillId="0" borderId="26" xfId="53" applyFont="1" applyBorder="1" applyAlignment="1" applyProtection="1">
      <alignment horizontal="left" vertical="center"/>
      <protection locked="0"/>
    </xf>
    <xf numFmtId="0" fontId="27" fillId="0" borderId="79" xfId="53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25" borderId="80" xfId="53" applyFont="1" applyFill="1" applyBorder="1" applyAlignment="1" applyProtection="1">
      <alignment horizontal="left" vertical="center" shrinkToFit="1"/>
    </xf>
    <xf numFmtId="0" fontId="13" fillId="25" borderId="81" xfId="53" applyFont="1" applyFill="1" applyBorder="1" applyAlignment="1" applyProtection="1">
      <alignment horizontal="left" vertical="center" shrinkToFit="1"/>
    </xf>
    <xf numFmtId="0" fontId="27" fillId="0" borderId="81" xfId="53" applyFont="1" applyFill="1" applyBorder="1" applyAlignment="1" applyProtection="1">
      <alignment horizontal="left" vertical="center"/>
      <protection locked="0"/>
    </xf>
    <xf numFmtId="0" fontId="27" fillId="0" borderId="85" xfId="53" applyFont="1" applyFill="1" applyBorder="1" applyAlignment="1" applyProtection="1">
      <alignment horizontal="left" vertical="center"/>
      <protection locked="0"/>
    </xf>
    <xf numFmtId="0" fontId="13" fillId="21" borderId="48" xfId="53" applyFont="1" applyFill="1" applyBorder="1" applyAlignment="1" applyProtection="1">
      <alignment horizontal="center" vertical="center" wrapText="1"/>
    </xf>
    <xf numFmtId="0" fontId="13" fillId="21" borderId="49" xfId="53" applyFont="1" applyFill="1" applyBorder="1" applyAlignment="1" applyProtection="1">
      <alignment horizontal="center" vertical="center" wrapText="1"/>
    </xf>
    <xf numFmtId="0" fontId="13" fillId="21" borderId="57" xfId="53" applyFont="1" applyFill="1" applyBorder="1" applyAlignment="1" applyProtection="1">
      <alignment horizontal="center" vertical="center" wrapText="1"/>
    </xf>
    <xf numFmtId="0" fontId="13" fillId="25" borderId="82" xfId="53" applyFont="1" applyFill="1" applyBorder="1" applyAlignment="1" applyProtection="1">
      <alignment horizontal="left" vertical="center" wrapText="1"/>
    </xf>
    <xf numFmtId="0" fontId="13" fillId="25" borderId="16" xfId="53" applyFont="1" applyFill="1" applyBorder="1" applyAlignment="1" applyProtection="1">
      <alignment horizontal="left" vertical="center" wrapText="1"/>
    </xf>
    <xf numFmtId="0" fontId="26" fillId="0" borderId="48" xfId="53" applyFont="1" applyFill="1" applyBorder="1" applyAlignment="1" applyProtection="1">
      <alignment horizontal="center" vertical="center" wrapText="1"/>
    </xf>
    <xf numFmtId="0" fontId="26" fillId="0" borderId="49" xfId="53" applyFont="1" applyFill="1" applyBorder="1" applyAlignment="1" applyProtection="1">
      <alignment horizontal="center" vertical="center" wrapText="1"/>
    </xf>
    <xf numFmtId="0" fontId="26" fillId="0" borderId="57" xfId="53" applyFont="1" applyFill="1" applyBorder="1" applyAlignment="1" applyProtection="1">
      <alignment horizontal="center" vertical="center" wrapText="1"/>
    </xf>
    <xf numFmtId="43" fontId="27" fillId="21" borderId="28" xfId="35" applyFont="1" applyFill="1" applyBorder="1" applyAlignment="1" applyProtection="1">
      <alignment horizontal="center" vertical="center"/>
    </xf>
    <xf numFmtId="43" fontId="27" fillId="21" borderId="26" xfId="35" applyFont="1" applyFill="1" applyBorder="1" applyAlignment="1" applyProtection="1">
      <alignment horizontal="center" vertical="center"/>
    </xf>
    <xf numFmtId="43" fontId="27" fillId="21" borderId="21" xfId="35" applyFont="1" applyFill="1" applyBorder="1" applyAlignment="1" applyProtection="1">
      <alignment horizontal="center" vertical="center"/>
    </xf>
    <xf numFmtId="0" fontId="13" fillId="21" borderId="48" xfId="53" applyFont="1" applyFill="1" applyBorder="1" applyAlignment="1" applyProtection="1">
      <alignment horizontal="left" vertical="center" wrapText="1"/>
    </xf>
    <xf numFmtId="0" fontId="13" fillId="21" borderId="49" xfId="53" applyFont="1" applyFill="1" applyBorder="1" applyAlignment="1" applyProtection="1">
      <alignment horizontal="left" vertical="center" wrapText="1"/>
    </xf>
    <xf numFmtId="0" fontId="13" fillId="21" borderId="57" xfId="53" applyFont="1" applyFill="1" applyBorder="1" applyAlignment="1" applyProtection="1">
      <alignment horizontal="left" vertical="center" wrapText="1"/>
    </xf>
    <xf numFmtId="0" fontId="13" fillId="21" borderId="28" xfId="53" applyFill="1" applyBorder="1" applyAlignment="1" applyProtection="1">
      <alignment horizontal="center" vertical="center"/>
    </xf>
    <xf numFmtId="0" fontId="13" fillId="21" borderId="21" xfId="53" applyFill="1" applyBorder="1" applyAlignment="1" applyProtection="1">
      <alignment horizontal="center" vertical="center"/>
    </xf>
    <xf numFmtId="0" fontId="13" fillId="0" borderId="0" xfId="53" applyFont="1" applyFill="1" applyBorder="1" applyAlignment="1" applyProtection="1">
      <alignment horizontal="center" vertical="top" wrapText="1"/>
    </xf>
    <xf numFmtId="0" fontId="13" fillId="0" borderId="48" xfId="53" applyFont="1" applyFill="1" applyBorder="1" applyAlignment="1" applyProtection="1">
      <alignment horizontal="left" vertical="center" wrapText="1"/>
    </xf>
    <xf numFmtId="0" fontId="13" fillId="0" borderId="49" xfId="53" applyFont="1" applyFill="1" applyBorder="1" applyAlignment="1" applyProtection="1">
      <alignment horizontal="left" vertical="center" wrapText="1"/>
    </xf>
    <xf numFmtId="0" fontId="13" fillId="0" borderId="57" xfId="53" applyFont="1" applyFill="1" applyBorder="1" applyAlignment="1" applyProtection="1">
      <alignment horizontal="left" vertical="center" wrapText="1"/>
    </xf>
    <xf numFmtId="0" fontId="13" fillId="0" borderId="0" xfId="53" applyFill="1" applyBorder="1" applyAlignment="1" applyProtection="1">
      <alignment horizontal="center" vertical="center"/>
    </xf>
    <xf numFmtId="0" fontId="13" fillId="0" borderId="76" xfId="53" applyFill="1" applyBorder="1" applyAlignment="1" applyProtection="1">
      <alignment horizontal="center" vertical="center"/>
    </xf>
    <xf numFmtId="14" fontId="13" fillId="0" borderId="28" xfId="53" applyNumberFormat="1" applyFill="1" applyBorder="1" applyAlignment="1" applyProtection="1">
      <alignment horizontal="center" vertical="center"/>
      <protection locked="0"/>
    </xf>
    <xf numFmtId="0" fontId="13" fillId="0" borderId="26" xfId="53" applyFill="1" applyBorder="1" applyAlignment="1" applyProtection="1">
      <alignment horizontal="center" vertical="center"/>
      <protection locked="0"/>
    </xf>
    <xf numFmtId="0" fontId="13" fillId="0" borderId="21" xfId="53" applyFill="1" applyBorder="1" applyAlignment="1" applyProtection="1">
      <alignment horizontal="center" vertical="center"/>
      <protection locked="0"/>
    </xf>
    <xf numFmtId="0" fontId="13" fillId="25" borderId="80" xfId="53" applyFont="1" applyFill="1" applyBorder="1" applyAlignment="1" applyProtection="1">
      <alignment horizontal="left" vertical="center" wrapText="1"/>
    </xf>
    <xf numFmtId="0" fontId="13" fillId="25" borderId="81" xfId="53" applyFont="1" applyFill="1" applyBorder="1" applyAlignment="1" applyProtection="1">
      <alignment horizontal="left" vertical="center" wrapText="1"/>
    </xf>
    <xf numFmtId="0" fontId="27" fillId="0" borderId="81" xfId="53" applyFont="1" applyFill="1" applyBorder="1" applyAlignment="1" applyProtection="1">
      <alignment horizontal="left" vertical="center" wrapText="1"/>
      <protection locked="0"/>
    </xf>
    <xf numFmtId="0" fontId="13" fillId="25" borderId="71" xfId="53" applyFont="1" applyFill="1" applyBorder="1" applyAlignment="1" applyProtection="1">
      <alignment horizontal="left" vertical="center" wrapText="1"/>
    </xf>
    <xf numFmtId="0" fontId="13" fillId="25" borderId="26" xfId="53" applyFont="1" applyFill="1" applyBorder="1" applyAlignment="1" applyProtection="1">
      <alignment horizontal="left" vertical="center" wrapText="1"/>
    </xf>
    <xf numFmtId="0" fontId="13" fillId="25" borderId="21" xfId="53" applyFont="1" applyFill="1" applyBorder="1" applyAlignment="1" applyProtection="1">
      <alignment horizontal="left" vertical="center" wrapText="1"/>
    </xf>
    <xf numFmtId="0" fontId="27" fillId="0" borderId="74" xfId="53" applyFont="1" applyFill="1" applyBorder="1" applyAlignment="1" applyProtection="1">
      <alignment horizontal="center" vertical="center" wrapText="1"/>
      <protection locked="0"/>
    </xf>
    <xf numFmtId="0" fontId="27" fillId="0" borderId="19" xfId="53" applyFont="1" applyFill="1" applyBorder="1" applyAlignment="1" applyProtection="1">
      <alignment horizontal="center" vertical="center" wrapText="1"/>
      <protection locked="0"/>
    </xf>
    <xf numFmtId="0" fontId="27" fillId="0" borderId="20" xfId="53" applyFont="1" applyFill="1" applyBorder="1" applyAlignment="1" applyProtection="1">
      <alignment horizontal="center" vertical="center" wrapText="1"/>
      <protection locked="0"/>
    </xf>
    <xf numFmtId="0" fontId="13" fillId="25" borderId="71" xfId="53" applyFill="1" applyBorder="1" applyAlignment="1" applyProtection="1">
      <alignment horizontal="left" vertical="center" wrapText="1"/>
    </xf>
    <xf numFmtId="0" fontId="13" fillId="25" borderId="75" xfId="53" applyFont="1" applyFill="1" applyBorder="1" applyAlignment="1" applyProtection="1">
      <alignment horizontal="left" vertical="center" wrapText="1"/>
    </xf>
    <xf numFmtId="0" fontId="13" fillId="25" borderId="32" xfId="53" applyFont="1" applyFill="1" applyBorder="1" applyAlignment="1" applyProtection="1">
      <alignment horizontal="left" vertical="center" wrapText="1"/>
    </xf>
    <xf numFmtId="0" fontId="27" fillId="0" borderId="31" xfId="53" applyFont="1" applyFill="1" applyBorder="1" applyAlignment="1" applyProtection="1">
      <alignment horizontal="left" vertical="center" wrapText="1"/>
      <protection locked="0"/>
    </xf>
    <xf numFmtId="0" fontId="27" fillId="0" borderId="32" xfId="53" applyFont="1" applyFill="1" applyBorder="1" applyAlignment="1" applyProtection="1">
      <alignment horizontal="left" vertical="center" wrapText="1"/>
      <protection locked="0"/>
    </xf>
    <xf numFmtId="0" fontId="27" fillId="0" borderId="33" xfId="53" applyFont="1" applyFill="1" applyBorder="1" applyAlignment="1" applyProtection="1">
      <alignment horizontal="left" vertical="center" wrapText="1"/>
      <protection locked="0"/>
    </xf>
    <xf numFmtId="43" fontId="13" fillId="0" borderId="31" xfId="53" applyNumberFormat="1" applyBorder="1" applyAlignment="1" applyProtection="1">
      <alignment horizontal="center"/>
      <protection locked="0"/>
    </xf>
    <xf numFmtId="43" fontId="13" fillId="0" borderId="32" xfId="53" applyNumberFormat="1" applyBorder="1" applyAlignment="1" applyProtection="1">
      <alignment horizontal="center"/>
      <protection locked="0"/>
    </xf>
    <xf numFmtId="43" fontId="13" fillId="0" borderId="33" xfId="53" applyNumberFormat="1" applyBorder="1" applyAlignment="1" applyProtection="1">
      <alignment horizontal="center"/>
      <protection locked="0"/>
    </xf>
    <xf numFmtId="0" fontId="13" fillId="21" borderId="71" xfId="53" applyFont="1" applyFill="1" applyBorder="1" applyAlignment="1" applyProtection="1">
      <alignment horizontal="center" vertical="center"/>
    </xf>
    <xf numFmtId="0" fontId="13" fillId="21" borderId="26" xfId="53" applyFont="1" applyFill="1" applyBorder="1" applyAlignment="1" applyProtection="1">
      <alignment horizontal="center" vertical="center"/>
    </xf>
    <xf numFmtId="0" fontId="13" fillId="21" borderId="21" xfId="53" applyFont="1" applyFill="1" applyBorder="1" applyAlignment="1" applyProtection="1">
      <alignment horizontal="center" vertical="center"/>
    </xf>
    <xf numFmtId="0" fontId="13" fillId="21" borderId="28" xfId="53" applyFont="1" applyFill="1" applyBorder="1" applyAlignment="1" applyProtection="1">
      <alignment horizontal="center" vertical="center"/>
    </xf>
    <xf numFmtId="0" fontId="13" fillId="21" borderId="20" xfId="53" applyFont="1" applyFill="1" applyBorder="1" applyAlignment="1" applyProtection="1">
      <alignment horizontal="center" vertical="center"/>
    </xf>
    <xf numFmtId="0" fontId="35" fillId="0" borderId="10" xfId="53" applyFont="1" applyBorder="1" applyAlignment="1" applyProtection="1">
      <alignment vertical="top" wrapText="1"/>
    </xf>
    <xf numFmtId="0" fontId="35" fillId="0" borderId="0" xfId="53" applyFont="1" applyBorder="1" applyAlignment="1" applyProtection="1">
      <alignment vertical="top" wrapText="1"/>
    </xf>
    <xf numFmtId="0" fontId="35" fillId="0" borderId="11" xfId="53" applyFont="1" applyBorder="1" applyAlignment="1" applyProtection="1">
      <alignment vertical="top" wrapText="1"/>
    </xf>
    <xf numFmtId="0" fontId="27" fillId="0" borderId="72" xfId="53" applyFont="1" applyFill="1" applyBorder="1" applyAlignment="1" applyProtection="1">
      <alignment horizontal="center" vertical="center" wrapText="1"/>
      <protection locked="0"/>
    </xf>
    <xf numFmtId="0" fontId="27" fillId="0" borderId="73" xfId="53" applyFont="1" applyFill="1" applyBorder="1" applyAlignment="1" applyProtection="1">
      <alignment horizontal="center" vertical="center" wrapText="1"/>
      <protection locked="0"/>
    </xf>
    <xf numFmtId="43" fontId="13" fillId="0" borderId="28" xfId="53" applyNumberFormat="1" applyBorder="1" applyAlignment="1" applyProtection="1">
      <alignment horizontal="center"/>
      <protection locked="0"/>
    </xf>
    <xf numFmtId="43" fontId="13" fillId="0" borderId="26" xfId="53" applyNumberFormat="1" applyBorder="1" applyAlignment="1" applyProtection="1">
      <alignment horizontal="center"/>
      <protection locked="0"/>
    </xf>
    <xf numFmtId="43" fontId="13" fillId="0" borderId="21" xfId="53" applyNumberFormat="1" applyBorder="1" applyAlignment="1" applyProtection="1">
      <alignment horizontal="center"/>
      <protection locked="0"/>
    </xf>
    <xf numFmtId="0" fontId="27" fillId="0" borderId="28" xfId="53" applyFont="1" applyFill="1" applyBorder="1" applyAlignment="1" applyProtection="1">
      <alignment horizontal="left" vertical="center" wrapText="1"/>
      <protection locked="0"/>
    </xf>
    <xf numFmtId="0" fontId="27" fillId="0" borderId="26" xfId="53" applyFont="1" applyFill="1" applyBorder="1" applyAlignment="1" applyProtection="1">
      <alignment horizontal="left" vertical="center" wrapText="1"/>
      <protection locked="0"/>
    </xf>
    <xf numFmtId="0" fontId="27" fillId="0" borderId="21" xfId="53" applyFont="1" applyFill="1" applyBorder="1" applyAlignment="1" applyProtection="1">
      <alignment horizontal="left" vertical="center" wrapText="1"/>
      <protection locked="0"/>
    </xf>
    <xf numFmtId="43" fontId="13" fillId="0" borderId="13" xfId="53" applyNumberFormat="1" applyBorder="1" applyAlignment="1" applyProtection="1">
      <alignment horizontal="center"/>
      <protection locked="0"/>
    </xf>
    <xf numFmtId="0" fontId="35" fillId="0" borderId="23" xfId="53" applyFont="1" applyBorder="1" applyAlignment="1" applyProtection="1">
      <alignment vertical="top" wrapText="1"/>
    </xf>
    <xf numFmtId="0" fontId="35" fillId="0" borderId="25" xfId="53" applyFont="1" applyBorder="1" applyAlignment="1" applyProtection="1">
      <alignment vertical="top" wrapText="1"/>
    </xf>
    <xf numFmtId="0" fontId="13" fillId="25" borderId="33" xfId="53" applyFont="1" applyFill="1" applyBorder="1" applyAlignment="1" applyProtection="1">
      <alignment horizontal="left" vertical="center" wrapText="1"/>
    </xf>
    <xf numFmtId="0" fontId="13" fillId="0" borderId="23" xfId="53" applyBorder="1" applyAlignment="1" applyProtection="1">
      <alignment horizontal="center"/>
    </xf>
    <xf numFmtId="0" fontId="26" fillId="0" borderId="10" xfId="53" applyFont="1" applyBorder="1" applyAlignment="1" applyProtection="1">
      <alignment horizontal="left" vertical="top" wrapText="1"/>
    </xf>
    <xf numFmtId="0" fontId="26" fillId="0" borderId="0" xfId="53" applyFont="1" applyBorder="1" applyAlignment="1" applyProtection="1">
      <alignment horizontal="left" vertical="top" wrapText="1"/>
    </xf>
    <xf numFmtId="0" fontId="26" fillId="0" borderId="76" xfId="53" applyFont="1" applyBorder="1" applyAlignment="1" applyProtection="1">
      <alignment horizontal="left" vertical="top" wrapText="1"/>
    </xf>
    <xf numFmtId="0" fontId="26" fillId="0" borderId="77" xfId="53" applyFont="1" applyBorder="1" applyAlignment="1" applyProtection="1">
      <alignment horizontal="left" vertical="top" wrapText="1"/>
    </xf>
    <xf numFmtId="0" fontId="26" fillId="0" borderId="13" xfId="53" applyFont="1" applyBorder="1" applyAlignment="1" applyProtection="1">
      <alignment horizontal="left" vertical="top" wrapText="1"/>
    </xf>
    <xf numFmtId="0" fontId="26" fillId="0" borderId="78" xfId="53" applyFont="1" applyBorder="1" applyAlignment="1" applyProtection="1">
      <alignment horizontal="left" vertical="top" wrapText="1"/>
    </xf>
    <xf numFmtId="0" fontId="26" fillId="0" borderId="29" xfId="53" applyFont="1" applyFill="1" applyBorder="1" applyAlignment="1" applyProtection="1">
      <alignment horizontal="center" vertical="center" wrapText="1"/>
    </xf>
    <xf numFmtId="0" fontId="26" fillId="0" borderId="23" xfId="53" applyFont="1" applyFill="1" applyBorder="1" applyAlignment="1" applyProtection="1">
      <alignment horizontal="center" vertical="center" wrapText="1"/>
    </xf>
    <xf numFmtId="0" fontId="26" fillId="0" borderId="25" xfId="53" applyFont="1" applyFill="1" applyBorder="1" applyAlignment="1" applyProtection="1">
      <alignment horizontal="center" vertical="center" wrapText="1"/>
    </xf>
    <xf numFmtId="0" fontId="26" fillId="0" borderId="34" xfId="53" applyFont="1" applyFill="1" applyBorder="1" applyAlignment="1" applyProtection="1">
      <alignment horizontal="center" vertical="center" wrapText="1"/>
    </xf>
    <xf numFmtId="0" fontId="26" fillId="0" borderId="12" xfId="53" applyFont="1" applyFill="1" applyBorder="1" applyAlignment="1" applyProtection="1">
      <alignment horizontal="center" vertical="center" wrapText="1"/>
    </xf>
    <xf numFmtId="0" fontId="26" fillId="0" borderId="27" xfId="53" applyFont="1" applyFill="1" applyBorder="1" applyAlignment="1" applyProtection="1">
      <alignment horizontal="center" vertical="center" wrapText="1"/>
    </xf>
    <xf numFmtId="0" fontId="13" fillId="0" borderId="23" xfId="53" applyBorder="1" applyAlignment="1" applyProtection="1">
      <alignment horizontal="left" vertical="top" wrapText="1"/>
    </xf>
    <xf numFmtId="0" fontId="13" fillId="0" borderId="23" xfId="53" applyBorder="1" applyAlignment="1" applyProtection="1">
      <alignment horizontal="left" vertical="top"/>
    </xf>
    <xf numFmtId="0" fontId="13" fillId="25" borderId="79" xfId="53" applyFont="1" applyFill="1" applyBorder="1" applyAlignment="1" applyProtection="1">
      <alignment horizontal="left" vertical="center" wrapText="1"/>
    </xf>
    <xf numFmtId="43" fontId="27" fillId="0" borderId="28" xfId="35" applyFont="1" applyFill="1" applyBorder="1" applyAlignment="1" applyProtection="1">
      <alignment horizontal="center" vertical="center"/>
      <protection locked="0"/>
    </xf>
    <xf numFmtId="43" fontId="27" fillId="0" borderId="26" xfId="35" applyFont="1" applyFill="1" applyBorder="1" applyAlignment="1" applyProtection="1">
      <alignment horizontal="center" vertical="center"/>
      <protection locked="0"/>
    </xf>
    <xf numFmtId="43" fontId="27" fillId="0" borderId="21" xfId="35" applyFont="1" applyFill="1" applyBorder="1" applyAlignment="1" applyProtection="1">
      <alignment horizontal="center" vertical="center"/>
      <protection locked="0"/>
    </xf>
    <xf numFmtId="0" fontId="38" fillId="24" borderId="0" xfId="50" applyFont="1" applyFill="1" applyAlignment="1">
      <alignment horizontal="center"/>
    </xf>
    <xf numFmtId="0" fontId="5" fillId="21" borderId="48" xfId="0" applyFont="1" applyFill="1" applyBorder="1" applyAlignment="1" applyProtection="1">
      <alignment horizontal="left" vertical="center"/>
    </xf>
    <xf numFmtId="0" fontId="5" fillId="21" borderId="57" xfId="0" applyFont="1" applyFill="1" applyBorder="1" applyAlignment="1" applyProtection="1">
      <alignment horizontal="left" vertical="center"/>
    </xf>
    <xf numFmtId="0" fontId="40" fillId="21" borderId="43" xfId="0" applyFont="1" applyFill="1" applyBorder="1" applyAlignment="1">
      <alignment horizontal="center"/>
    </xf>
    <xf numFmtId="0" fontId="40" fillId="21" borderId="0" xfId="0" applyFont="1" applyFill="1" applyBorder="1" applyAlignment="1">
      <alignment horizontal="center"/>
    </xf>
    <xf numFmtId="0" fontId="40" fillId="21" borderId="44" xfId="0" applyFont="1" applyFill="1" applyBorder="1" applyAlignment="1">
      <alignment horizontal="center"/>
    </xf>
    <xf numFmtId="49" fontId="0" fillId="0" borderId="48" xfId="0" applyNumberFormat="1" applyBorder="1" applyAlignment="1" applyProtection="1">
      <alignment horizontal="left" vertical="center"/>
      <protection locked="0"/>
    </xf>
    <xf numFmtId="49" fontId="0" fillId="0" borderId="57" xfId="0" applyNumberFormat="1" applyBorder="1" applyAlignment="1" applyProtection="1">
      <alignment horizontal="left" vertical="center"/>
      <protection locked="0"/>
    </xf>
    <xf numFmtId="0" fontId="0" fillId="21" borderId="48" xfId="0" applyNumberFormat="1" applyFill="1" applyBorder="1" applyAlignment="1" applyProtection="1">
      <alignment horizontal="left" vertical="center"/>
    </xf>
    <xf numFmtId="0" fontId="0" fillId="21" borderId="57" xfId="0" applyNumberFormat="1" applyFill="1" applyBorder="1" applyAlignment="1" applyProtection="1">
      <alignment horizontal="left" vertical="center"/>
    </xf>
    <xf numFmtId="0" fontId="5" fillId="21" borderId="48" xfId="0" applyNumberFormat="1" applyFont="1" applyFill="1" applyBorder="1" applyAlignment="1" applyProtection="1">
      <alignment horizontal="left" vertical="center"/>
    </xf>
    <xf numFmtId="0" fontId="5" fillId="21" borderId="57" xfId="0" applyNumberFormat="1" applyFont="1" applyFill="1" applyBorder="1" applyAlignment="1" applyProtection="1">
      <alignment horizontal="left" vertical="center"/>
    </xf>
    <xf numFmtId="0" fontId="5" fillId="20" borderId="48" xfId="49" applyFont="1" applyFill="1" applyBorder="1" applyAlignment="1" applyProtection="1">
      <alignment horizontal="right" vertical="center"/>
    </xf>
    <xf numFmtId="0" fontId="5" fillId="20" borderId="57" xfId="49" applyFill="1" applyBorder="1" applyAlignment="1" applyProtection="1">
      <alignment horizontal="right" vertical="center"/>
    </xf>
    <xf numFmtId="0" fontId="5" fillId="21" borderId="48" xfId="49" applyFill="1" applyBorder="1" applyAlignment="1" applyProtection="1">
      <alignment horizontal="left" vertical="center"/>
    </xf>
    <xf numFmtId="0" fontId="5" fillId="21" borderId="49" xfId="49" applyFill="1" applyBorder="1" applyAlignment="1" applyProtection="1">
      <alignment horizontal="left" vertical="center"/>
    </xf>
    <xf numFmtId="0" fontId="5" fillId="21" borderId="57" xfId="49" applyFill="1" applyBorder="1" applyAlignment="1" applyProtection="1">
      <alignment horizontal="left" vertical="center"/>
    </xf>
    <xf numFmtId="0" fontId="0" fillId="20" borderId="45" xfId="0" applyFill="1" applyBorder="1" applyAlignment="1">
      <alignment horizontal="center"/>
    </xf>
    <xf numFmtId="0" fontId="0" fillId="20" borderId="46" xfId="0" applyFill="1" applyBorder="1" applyAlignment="1">
      <alignment horizontal="center"/>
    </xf>
    <xf numFmtId="0" fontId="0" fillId="20" borderId="47" xfId="0" applyFill="1" applyBorder="1" applyAlignment="1">
      <alignment horizontal="center"/>
    </xf>
    <xf numFmtId="49" fontId="43" fillId="24" borderId="48" xfId="0" applyNumberFormat="1" applyFont="1" applyFill="1" applyBorder="1" applyAlignment="1">
      <alignment horizontal="center"/>
    </xf>
    <xf numFmtId="49" fontId="43" fillId="24" borderId="49" xfId="0" applyNumberFormat="1" applyFont="1" applyFill="1" applyBorder="1" applyAlignment="1">
      <alignment horizontal="center"/>
    </xf>
    <xf numFmtId="49" fontId="43" fillId="24" borderId="57" xfId="0" applyNumberFormat="1" applyFont="1" applyFill="1" applyBorder="1" applyAlignment="1">
      <alignment horizontal="center"/>
    </xf>
    <xf numFmtId="0" fontId="0" fillId="20" borderId="29" xfId="0" applyFill="1" applyBorder="1" applyAlignment="1" applyProtection="1">
      <alignment horizontal="right"/>
    </xf>
    <xf numFmtId="0" fontId="0" fillId="20" borderId="25" xfId="0" applyFill="1" applyBorder="1" applyAlignment="1" applyProtection="1">
      <alignment horizontal="right"/>
    </xf>
    <xf numFmtId="0" fontId="0" fillId="20" borderId="34" xfId="0" applyFill="1" applyBorder="1" applyAlignment="1" applyProtection="1">
      <alignment horizontal="right" vertical="top"/>
    </xf>
    <xf numFmtId="0" fontId="0" fillId="20" borderId="27" xfId="0" applyFill="1" applyBorder="1" applyAlignment="1" applyProtection="1">
      <alignment horizontal="right" vertical="top"/>
    </xf>
    <xf numFmtId="0" fontId="0" fillId="0" borderId="48" xfId="0" applyFill="1" applyBorder="1" applyAlignment="1" applyProtection="1">
      <alignment horizontal="left" vertical="center"/>
      <protection locked="0"/>
    </xf>
    <xf numFmtId="0" fontId="0" fillId="0" borderId="49" xfId="0" applyBorder="1"/>
    <xf numFmtId="0" fontId="0" fillId="0" borderId="57" xfId="0" applyBorder="1"/>
    <xf numFmtId="0" fontId="40" fillId="20" borderId="40" xfId="0" applyFont="1" applyFill="1" applyBorder="1" applyAlignment="1">
      <alignment horizontal="center"/>
    </xf>
    <xf numFmtId="0" fontId="40" fillId="20" borderId="41" xfId="0" applyFont="1" applyFill="1" applyBorder="1" applyAlignment="1">
      <alignment horizontal="center"/>
    </xf>
    <xf numFmtId="0" fontId="40" fillId="20" borderId="42" xfId="0" applyFont="1" applyFill="1" applyBorder="1" applyAlignment="1">
      <alignment horizontal="center"/>
    </xf>
    <xf numFmtId="2" fontId="5" fillId="21" borderId="48" xfId="49" quotePrefix="1" applyNumberFormat="1" applyFont="1" applyFill="1" applyBorder="1" applyAlignment="1" applyProtection="1">
      <alignment horizontal="left" vertical="center"/>
    </xf>
    <xf numFmtId="2" fontId="5" fillId="21" borderId="49" xfId="49" quotePrefix="1" applyNumberFormat="1" applyFont="1" applyFill="1" applyBorder="1" applyAlignment="1" applyProtection="1">
      <alignment horizontal="left" vertical="center"/>
    </xf>
    <xf numFmtId="2" fontId="5" fillId="21" borderId="57" xfId="49" quotePrefix="1" applyNumberFormat="1" applyFont="1" applyFill="1" applyBorder="1" applyAlignment="1" applyProtection="1">
      <alignment horizontal="left" vertical="center"/>
    </xf>
    <xf numFmtId="0" fontId="42" fillId="24" borderId="0" xfId="0" applyFont="1" applyFill="1" applyBorder="1" applyAlignment="1">
      <alignment horizontal="center" vertical="center"/>
    </xf>
    <xf numFmtId="0" fontId="5" fillId="21" borderId="48" xfId="49" applyNumberFormat="1" applyFont="1" applyFill="1" applyBorder="1" applyAlignment="1" applyProtection="1">
      <alignment horizontal="left" vertical="center"/>
    </xf>
    <xf numFmtId="0" fontId="5" fillId="21" borderId="49" xfId="49" applyNumberFormat="1" applyFont="1" applyFill="1" applyBorder="1" applyAlignment="1" applyProtection="1">
      <alignment horizontal="left" vertical="center"/>
    </xf>
    <xf numFmtId="0" fontId="5" fillId="21" borderId="57" xfId="49" applyNumberFormat="1" applyFont="1" applyFill="1" applyBorder="1" applyAlignment="1" applyProtection="1">
      <alignment horizontal="left" vertical="center"/>
    </xf>
    <xf numFmtId="0" fontId="1" fillId="0" borderId="12" xfId="50" applyBorder="1" applyAlignment="1" applyProtection="1">
      <alignment horizontal="center"/>
      <protection locked="0"/>
    </xf>
    <xf numFmtId="0" fontId="1" fillId="0" borderId="23" xfId="50" applyBorder="1" applyAlignment="1">
      <alignment horizontal="center"/>
    </xf>
    <xf numFmtId="0" fontId="1" fillId="0" borderId="23" xfId="50" applyFont="1" applyBorder="1" applyAlignment="1">
      <alignment horizontal="center"/>
    </xf>
    <xf numFmtId="0" fontId="40" fillId="20" borderId="40" xfId="0" applyFont="1" applyFill="1" applyBorder="1" applyAlignment="1" applyProtection="1">
      <alignment horizontal="center" vertical="center"/>
    </xf>
    <xf numFmtId="0" fontId="40" fillId="20" borderId="41" xfId="0" applyFont="1" applyFill="1" applyBorder="1" applyAlignment="1" applyProtection="1">
      <alignment horizontal="center" vertical="center"/>
    </xf>
    <xf numFmtId="0" fontId="40" fillId="20" borderId="42" xfId="0" applyFont="1" applyFill="1" applyBorder="1" applyAlignment="1" applyProtection="1">
      <alignment horizontal="center" vertical="center"/>
    </xf>
    <xf numFmtId="0" fontId="38" fillId="24" borderId="0" xfId="50" applyFont="1" applyFill="1" applyAlignment="1">
      <alignment horizontal="left"/>
    </xf>
    <xf numFmtId="49" fontId="5" fillId="0" borderId="48" xfId="49" applyNumberFormat="1" applyFill="1" applyBorder="1" applyAlignment="1" applyProtection="1">
      <alignment horizontal="left" vertical="center"/>
      <protection locked="0"/>
    </xf>
    <xf numFmtId="49" fontId="5" fillId="0" borderId="57" xfId="49" applyNumberFormat="1" applyFill="1" applyBorder="1" applyAlignment="1" applyProtection="1">
      <alignment horizontal="left" vertical="center"/>
      <protection locked="0"/>
    </xf>
    <xf numFmtId="0" fontId="40" fillId="23" borderId="90" xfId="0" applyFont="1" applyFill="1" applyBorder="1" applyAlignment="1">
      <alignment horizontal="center"/>
    </xf>
    <xf numFmtId="0" fontId="40" fillId="23" borderId="91" xfId="0" applyFont="1" applyFill="1" applyBorder="1" applyAlignment="1">
      <alignment horizontal="center"/>
    </xf>
    <xf numFmtId="0" fontId="40" fillId="23" borderId="67" xfId="0" applyFont="1" applyFill="1" applyBorder="1" applyAlignment="1">
      <alignment horizontal="center"/>
    </xf>
    <xf numFmtId="49" fontId="5" fillId="0" borderId="48" xfId="49" applyNumberFormat="1" applyFont="1" applyFill="1" applyBorder="1" applyAlignment="1" applyProtection="1">
      <alignment horizontal="left" vertical="center"/>
      <protection locked="0"/>
    </xf>
    <xf numFmtId="0" fontId="7" fillId="22" borderId="90" xfId="50" applyFont="1" applyFill="1" applyBorder="1" applyAlignment="1">
      <alignment horizontal="center"/>
    </xf>
    <xf numFmtId="0" fontId="7" fillId="22" borderId="91" xfId="50" applyFont="1" applyFill="1" applyBorder="1" applyAlignment="1">
      <alignment horizontal="center"/>
    </xf>
    <xf numFmtId="0" fontId="7" fillId="22" borderId="67" xfId="50" applyFont="1" applyFill="1" applyBorder="1" applyAlignment="1">
      <alignment horizontal="center"/>
    </xf>
    <xf numFmtId="0" fontId="5" fillId="21" borderId="48" xfId="49" applyNumberFormat="1" applyFill="1" applyBorder="1" applyAlignment="1" applyProtection="1">
      <alignment horizontal="left" vertical="center"/>
    </xf>
    <xf numFmtId="0" fontId="5" fillId="21" borderId="57" xfId="49" applyNumberFormat="1" applyFill="1" applyBorder="1" applyAlignment="1" applyProtection="1">
      <alignment horizontal="left" vertical="center"/>
    </xf>
    <xf numFmtId="0" fontId="7" fillId="20" borderId="90" xfId="50" applyFont="1" applyFill="1" applyBorder="1" applyAlignment="1">
      <alignment horizontal="center"/>
    </xf>
    <xf numFmtId="0" fontId="7" fillId="20" borderId="91" xfId="50" applyFont="1" applyFill="1" applyBorder="1" applyAlignment="1">
      <alignment horizontal="center"/>
    </xf>
    <xf numFmtId="0" fontId="7" fillId="20" borderId="67" xfId="50" applyFont="1" applyFill="1" applyBorder="1" applyAlignment="1">
      <alignment horizontal="center"/>
    </xf>
    <xf numFmtId="0" fontId="5" fillId="20" borderId="23" xfId="49" applyFont="1" applyFill="1" applyBorder="1" applyAlignment="1" applyProtection="1">
      <alignment horizontal="center" vertical="center"/>
    </xf>
    <xf numFmtId="49" fontId="5" fillId="0" borderId="23" xfId="49" applyNumberFormat="1" applyFont="1" applyBorder="1" applyAlignment="1" applyProtection="1">
      <alignment horizontal="center" vertical="center"/>
      <protection locked="0"/>
    </xf>
    <xf numFmtId="0" fontId="38" fillId="24" borderId="90" xfId="50" applyFont="1" applyFill="1" applyBorder="1" applyAlignment="1">
      <alignment horizontal="left"/>
    </xf>
    <xf numFmtId="0" fontId="38" fillId="24" borderId="91" xfId="50" applyFont="1" applyFill="1" applyBorder="1" applyAlignment="1">
      <alignment horizontal="left"/>
    </xf>
    <xf numFmtId="0" fontId="38" fillId="24" borderId="67" xfId="50" applyFont="1" applyFill="1" applyBorder="1" applyAlignment="1">
      <alignment horizontal="left"/>
    </xf>
    <xf numFmtId="0" fontId="5" fillId="20" borderId="57" xfId="49" applyFont="1" applyFill="1" applyBorder="1" applyAlignment="1" applyProtection="1">
      <alignment horizontal="right" vertical="center"/>
    </xf>
    <xf numFmtId="49" fontId="5" fillId="0" borderId="48" xfId="49" applyNumberFormat="1" applyFont="1" applyBorder="1" applyAlignment="1" applyProtection="1">
      <alignment horizontal="left" vertical="center"/>
      <protection locked="0"/>
    </xf>
    <xf numFmtId="49" fontId="5" fillId="0" borderId="57" xfId="49" applyNumberFormat="1" applyFont="1" applyBorder="1" applyAlignment="1" applyProtection="1">
      <alignment horizontal="left" vertical="center"/>
      <protection locked="0"/>
    </xf>
    <xf numFmtId="0" fontId="44" fillId="0" borderId="38" xfId="52" applyFont="1" applyFill="1" applyBorder="1" applyAlignment="1" applyProtection="1">
      <alignment horizontal="left" vertical="center"/>
      <protection locked="0"/>
    </xf>
    <xf numFmtId="0" fontId="50" fillId="0" borderId="23" xfId="52" applyFont="1" applyBorder="1" applyAlignment="1" applyProtection="1">
      <alignment horizontal="center"/>
    </xf>
    <xf numFmtId="0" fontId="7" fillId="20" borderId="90" xfId="52" applyFont="1" applyFill="1" applyBorder="1" applyAlignment="1" applyProtection="1">
      <alignment horizontal="center"/>
    </xf>
    <xf numFmtId="0" fontId="7" fillId="20" borderId="91" xfId="52" applyFont="1" applyFill="1" applyBorder="1" applyAlignment="1" applyProtection="1">
      <alignment horizontal="center"/>
    </xf>
    <xf numFmtId="0" fontId="7" fillId="20" borderId="67" xfId="52" applyFont="1" applyFill="1" applyBorder="1" applyAlignment="1" applyProtection="1">
      <alignment horizontal="center"/>
    </xf>
    <xf numFmtId="0" fontId="5" fillId="0" borderId="0" xfId="49" applyFont="1" applyFill="1" applyBorder="1" applyAlignment="1" applyProtection="1">
      <alignment horizontal="left"/>
    </xf>
    <xf numFmtId="0" fontId="42" fillId="24" borderId="90" xfId="52" applyFont="1" applyFill="1" applyBorder="1" applyAlignment="1" applyProtection="1">
      <alignment horizontal="left"/>
    </xf>
    <xf numFmtId="0" fontId="42" fillId="24" borderId="91" xfId="52" applyFont="1" applyFill="1" applyBorder="1" applyAlignment="1" applyProtection="1">
      <alignment horizontal="left"/>
    </xf>
    <xf numFmtId="0" fontId="42" fillId="24" borderId="67" xfId="52" applyFont="1" applyFill="1" applyBorder="1" applyAlignment="1" applyProtection="1">
      <alignment horizontal="left"/>
    </xf>
    <xf numFmtId="0" fontId="50" fillId="0" borderId="12" xfId="52" applyFont="1" applyBorder="1" applyAlignment="1" applyProtection="1">
      <alignment horizontal="center"/>
      <protection locked="0"/>
    </xf>
    <xf numFmtId="0" fontId="5" fillId="0" borderId="38" xfId="45" applyFont="1" applyBorder="1" applyAlignment="1" applyProtection="1">
      <alignment horizontal="center" vertical="top" wrapText="1"/>
    </xf>
    <xf numFmtId="0" fontId="7" fillId="22" borderId="90" xfId="52" applyFont="1" applyFill="1" applyBorder="1" applyAlignment="1" applyProtection="1">
      <alignment horizontal="center"/>
    </xf>
    <xf numFmtId="0" fontId="7" fillId="22" borderId="91" xfId="52" applyFont="1" applyFill="1" applyBorder="1" applyAlignment="1" applyProtection="1">
      <alignment horizontal="center"/>
    </xf>
    <xf numFmtId="0" fontId="7" fillId="22" borderId="67" xfId="52" applyFont="1" applyFill="1" applyBorder="1" applyAlignment="1" applyProtection="1">
      <alignment horizontal="center"/>
    </xf>
    <xf numFmtId="0" fontId="44" fillId="25" borderId="38" xfId="52" applyFont="1" applyFill="1" applyBorder="1" applyAlignment="1" applyProtection="1">
      <alignment horizontal="left" vertical="center"/>
    </xf>
    <xf numFmtId="0" fontId="5" fillId="25" borderId="38" xfId="45" applyFont="1" applyFill="1" applyBorder="1" applyAlignment="1" applyProtection="1">
      <alignment horizontal="center" vertical="top" wrapText="1"/>
    </xf>
    <xf numFmtId="0" fontId="44" fillId="0" borderId="0" xfId="52" applyFont="1" applyAlignment="1" applyProtection="1">
      <alignment horizontal="left"/>
    </xf>
    <xf numFmtId="0" fontId="44" fillId="25" borderId="48" xfId="52" applyFont="1" applyFill="1" applyBorder="1" applyAlignment="1" applyProtection="1">
      <alignment horizontal="left" vertical="center"/>
    </xf>
    <xf numFmtId="0" fontId="44" fillId="25" borderId="49" xfId="52" applyFont="1" applyFill="1" applyBorder="1" applyAlignment="1" applyProtection="1">
      <alignment horizontal="left" vertical="center"/>
    </xf>
    <xf numFmtId="0" fontId="44" fillId="25" borderId="57" xfId="52" applyFont="1" applyFill="1" applyBorder="1" applyAlignment="1" applyProtection="1">
      <alignment horizontal="left" vertical="center"/>
    </xf>
    <xf numFmtId="0" fontId="42" fillId="24" borderId="0" xfId="52" applyFont="1" applyFill="1" applyAlignment="1" applyProtection="1">
      <alignment horizontal="center"/>
    </xf>
    <xf numFmtId="0" fontId="5" fillId="20" borderId="49" xfId="49" applyFont="1" applyFill="1" applyBorder="1" applyAlignment="1" applyProtection="1">
      <alignment horizontal="right" vertical="center"/>
    </xf>
    <xf numFmtId="49" fontId="5" fillId="0" borderId="57" xfId="49" applyNumberFormat="1" applyFont="1" applyFill="1" applyBorder="1" applyAlignment="1" applyProtection="1">
      <alignment horizontal="left" vertical="center"/>
      <protection locked="0"/>
    </xf>
    <xf numFmtId="0" fontId="44" fillId="20" borderId="39" xfId="52" applyFont="1" applyFill="1" applyBorder="1" applyAlignment="1" applyProtection="1">
      <alignment horizontal="center" vertical="center" wrapText="1"/>
    </xf>
    <xf numFmtId="0" fontId="5" fillId="20" borderId="92" xfId="45" applyFont="1" applyFill="1" applyBorder="1" applyAlignment="1" applyProtection="1">
      <alignment horizontal="center" vertical="center" wrapText="1"/>
    </xf>
    <xf numFmtId="0" fontId="5" fillId="20" borderId="93" xfId="45" applyFont="1" applyFill="1" applyBorder="1" applyAlignment="1" applyProtection="1">
      <alignment horizontal="center" vertical="center" wrapText="1"/>
    </xf>
    <xf numFmtId="0" fontId="42" fillId="24" borderId="90" xfId="49" applyFont="1" applyFill="1" applyBorder="1" applyAlignment="1" applyProtection="1">
      <alignment horizontal="left"/>
    </xf>
    <xf numFmtId="0" fontId="42" fillId="24" borderId="91" xfId="49" applyFont="1" applyFill="1" applyBorder="1" applyAlignment="1" applyProtection="1">
      <alignment horizontal="left"/>
    </xf>
    <xf numFmtId="0" fontId="42" fillId="24" borderId="67" xfId="49" applyFont="1" applyFill="1" applyBorder="1" applyAlignment="1" applyProtection="1">
      <alignment horizontal="left"/>
    </xf>
    <xf numFmtId="0" fontId="40" fillId="20" borderId="40" xfId="49" applyFont="1" applyFill="1" applyBorder="1" applyAlignment="1" applyProtection="1">
      <alignment horizontal="center" vertical="center"/>
    </xf>
    <xf numFmtId="0" fontId="40" fillId="20" borderId="41" xfId="49" applyFont="1" applyFill="1" applyBorder="1" applyAlignment="1" applyProtection="1">
      <alignment horizontal="center" vertical="center"/>
    </xf>
    <xf numFmtId="0" fontId="40" fillId="20" borderId="42" xfId="49" applyFont="1" applyFill="1" applyBorder="1" applyAlignment="1" applyProtection="1">
      <alignment horizontal="center" vertical="center"/>
    </xf>
    <xf numFmtId="0" fontId="5" fillId="20" borderId="29" xfId="49" applyFont="1" applyFill="1" applyBorder="1" applyAlignment="1" applyProtection="1">
      <alignment horizontal="right" vertical="center"/>
    </xf>
    <xf numFmtId="0" fontId="5" fillId="20" borderId="23" xfId="49" applyFont="1" applyFill="1" applyBorder="1" applyAlignment="1" applyProtection="1">
      <alignment horizontal="right" vertical="center"/>
    </xf>
    <xf numFmtId="0" fontId="5" fillId="20" borderId="25" xfId="49" applyFont="1" applyFill="1" applyBorder="1" applyAlignment="1" applyProtection="1">
      <alignment horizontal="right" vertical="center"/>
    </xf>
    <xf numFmtId="0" fontId="5" fillId="20" borderId="34" xfId="49" applyFont="1" applyFill="1" applyBorder="1" applyAlignment="1" applyProtection="1">
      <alignment horizontal="right" vertical="center"/>
    </xf>
    <xf numFmtId="0" fontId="5" fillId="20" borderId="12" xfId="49" applyFont="1" applyFill="1" applyBorder="1" applyAlignment="1" applyProtection="1">
      <alignment horizontal="right" vertical="center"/>
    </xf>
    <xf numFmtId="0" fontId="5" fillId="20" borderId="27" xfId="49" applyFont="1" applyFill="1" applyBorder="1" applyAlignment="1" applyProtection="1">
      <alignment horizontal="right" vertical="center"/>
    </xf>
    <xf numFmtId="0" fontId="5" fillId="21" borderId="48" xfId="49" applyFont="1" applyFill="1" applyBorder="1" applyAlignment="1" applyProtection="1">
      <alignment horizontal="left" vertical="center"/>
    </xf>
    <xf numFmtId="0" fontId="5" fillId="21" borderId="57" xfId="49" applyFont="1" applyFill="1" applyBorder="1" applyAlignment="1" applyProtection="1">
      <alignment horizontal="left" vertical="center"/>
    </xf>
    <xf numFmtId="49" fontId="5" fillId="0" borderId="23" xfId="49" applyNumberFormat="1" applyFont="1" applyFill="1" applyBorder="1" applyAlignment="1" applyProtection="1">
      <alignment horizontal="center" vertical="center"/>
      <protection locked="0"/>
    </xf>
    <xf numFmtId="49" fontId="5" fillId="0" borderId="49" xfId="49" applyNumberFormat="1" applyFont="1" applyFill="1" applyBorder="1" applyAlignment="1" applyProtection="1">
      <alignment horizontal="left" vertical="center"/>
      <protection locked="0"/>
    </xf>
    <xf numFmtId="164" fontId="5" fillId="0" borderId="48" xfId="49" applyNumberFormat="1" applyFont="1" applyFill="1" applyBorder="1" applyAlignment="1" applyProtection="1">
      <alignment horizontal="center" vertical="center"/>
      <protection locked="0"/>
    </xf>
    <xf numFmtId="164" fontId="5" fillId="0" borderId="57" xfId="49" applyNumberFormat="1" applyFont="1" applyFill="1" applyBorder="1" applyAlignment="1" applyProtection="1">
      <alignment horizontal="center" vertical="center"/>
      <protection locked="0"/>
    </xf>
    <xf numFmtId="0" fontId="5" fillId="21" borderId="49" xfId="49" applyFont="1" applyFill="1" applyBorder="1" applyAlignment="1" applyProtection="1">
      <alignment horizontal="left" vertical="center"/>
    </xf>
    <xf numFmtId="164" fontId="5" fillId="20" borderId="48" xfId="49" applyNumberFormat="1" applyFont="1" applyFill="1" applyBorder="1" applyAlignment="1" applyProtection="1">
      <alignment horizontal="center" vertical="center"/>
    </xf>
    <xf numFmtId="164" fontId="5" fillId="20" borderId="57" xfId="49" applyNumberFormat="1" applyFont="1" applyFill="1" applyBorder="1" applyAlignment="1" applyProtection="1">
      <alignment horizontal="center" vertical="center"/>
    </xf>
    <xf numFmtId="0" fontId="42" fillId="24" borderId="0" xfId="52" applyFont="1" applyFill="1" applyAlignment="1" applyProtection="1">
      <alignment horizontal="left"/>
    </xf>
    <xf numFmtId="0" fontId="13" fillId="25" borderId="10" xfId="53" applyFont="1" applyFill="1" applyBorder="1" applyAlignment="1" applyProtection="1">
      <alignment horizontal="left" vertical="center" wrapText="1"/>
      <protection locked="0"/>
    </xf>
    <xf numFmtId="0" fontId="13" fillId="25" borderId="0" xfId="53" applyFont="1" applyFill="1" applyBorder="1" applyAlignment="1" applyProtection="1">
      <alignment horizontal="left" vertical="center"/>
      <protection locked="0"/>
    </xf>
    <xf numFmtId="0" fontId="13" fillId="25" borderId="11" xfId="53" applyFont="1" applyFill="1" applyBorder="1" applyAlignment="1" applyProtection="1">
      <alignment horizontal="left" vertical="center"/>
      <protection locked="0"/>
    </xf>
    <xf numFmtId="0" fontId="13" fillId="25" borderId="10" xfId="53" applyFont="1" applyFill="1" applyBorder="1" applyAlignment="1" applyProtection="1">
      <alignment horizontal="left" vertical="center"/>
      <protection locked="0"/>
    </xf>
    <xf numFmtId="0" fontId="13" fillId="25" borderId="34" xfId="53" applyFont="1" applyFill="1" applyBorder="1" applyAlignment="1" applyProtection="1">
      <alignment horizontal="left" vertical="center"/>
      <protection locked="0"/>
    </xf>
    <xf numFmtId="0" fontId="13" fillId="25" borderId="12" xfId="53" applyFont="1" applyFill="1" applyBorder="1" applyAlignment="1" applyProtection="1">
      <alignment horizontal="left" vertical="center"/>
      <protection locked="0"/>
    </xf>
    <xf numFmtId="0" fontId="13" fillId="25" borderId="27" xfId="53" applyFont="1" applyFill="1" applyBorder="1" applyAlignment="1" applyProtection="1">
      <alignment horizontal="left" vertical="center"/>
      <protection locked="0"/>
    </xf>
  </cellXfs>
  <cellStyles count="62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40 % - Akzent1" xfId="7"/>
    <cellStyle name="40 % - Akzent2" xfId="8"/>
    <cellStyle name="40 % - Akzent3" xfId="9"/>
    <cellStyle name="40 % - Akzent4" xfId="10"/>
    <cellStyle name="40 % - Akzent5" xfId="11"/>
    <cellStyle name="40 % - Akzent6" xfId="12"/>
    <cellStyle name="60 % - Akzent1" xfId="13"/>
    <cellStyle name="60 % - Akzent2" xfId="14"/>
    <cellStyle name="60 % - Akzent3" xfId="15"/>
    <cellStyle name="60 % - Akzent4" xfId="16"/>
    <cellStyle name="60 % - Akzent5" xfId="17"/>
    <cellStyle name="60 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Dezimal" xfId="27" builtinId="3"/>
    <cellStyle name="Eingabe" xfId="28" builtinId="20" customBuiltin="1"/>
    <cellStyle name="Ergebnis" xfId="29" builtinId="25" customBuiltin="1"/>
    <cellStyle name="Erklärender Text" xfId="30" builtinId="53" customBuiltin="1"/>
    <cellStyle name="Excel Built-in Normal" xfId="31"/>
    <cellStyle name="Excel Built-in Normal_Abrechnungstool_RLv562" xfId="32"/>
    <cellStyle name="Gut" xfId="33" builtinId="26" customBuiltin="1"/>
    <cellStyle name="Hyperlink" xfId="34" builtinId="8"/>
    <cellStyle name="Komma 2" xfId="35"/>
    <cellStyle name="Komma 3" xfId="36"/>
    <cellStyle name="Neutral" xfId="37" builtinId="28" customBuiltin="1"/>
    <cellStyle name="Normal 2" xfId="38"/>
    <cellStyle name="Normal 2 2" xfId="39"/>
    <cellStyle name="Notiz" xfId="40" builtinId="10" customBuiltin="1"/>
    <cellStyle name="Prozent" xfId="41" builtinId="5"/>
    <cellStyle name="Prozent 2" xfId="42"/>
    <cellStyle name="Schlecht" xfId="43" builtinId="27" customBuiltin="1"/>
    <cellStyle name="Standard" xfId="0" builtinId="0"/>
    <cellStyle name="Standard 2" xfId="44"/>
    <cellStyle name="Standard 2 2" xfId="45"/>
    <cellStyle name="Standard 2 2_Abrechnungstool_RLv562" xfId="46"/>
    <cellStyle name="Standard 3" xfId="47"/>
    <cellStyle name="Standard 4" xfId="48"/>
    <cellStyle name="Standard 6" xfId="49"/>
    <cellStyle name="Standard_Belegaufstellung Invest und Sachkosten_V3" xfId="50"/>
    <cellStyle name="Standard_Belegaufstellung Invest und Sachkosten_V3_Abrechnungstool_RLv571" xfId="51"/>
    <cellStyle name="Standard_Belegaufstellung unbare Eigenleistungen (unbare Sachleistungen)" xfId="52"/>
    <cellStyle name="Standard_Zahlungsantrag_V2 - Excel97 - RLv1" xfId="53"/>
    <cellStyle name="Überschrift" xfId="54" builtinId="15" customBuiltin="1"/>
    <cellStyle name="Überschrift 1" xfId="55" builtinId="16" customBuiltin="1"/>
    <cellStyle name="Überschrift 2" xfId="56" builtinId="17" customBuiltin="1"/>
    <cellStyle name="Überschrift 3" xfId="57" builtinId="18" customBuiltin="1"/>
    <cellStyle name="Überschrift 4" xfId="58" builtinId="19" customBuiltin="1"/>
    <cellStyle name="Verknüpfte Zelle" xfId="59" builtinId="24" customBuiltin="1"/>
    <cellStyle name="Warnender Text" xfId="60" builtinId="11" customBuiltin="1"/>
    <cellStyle name="Zelle überprüfen" xfId="61" builtinId="23" customBuiltin="1"/>
  </cellStyles>
  <dxfs count="67"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ill>
        <patternFill>
          <bgColor indexed="35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</dxf>
    <dxf>
      <font>
        <condense val="0"/>
        <extend val="0"/>
        <color indexed="30"/>
      </font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auto="1"/>
      </font>
      <fill>
        <patternFill>
          <bgColor indexed="31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</dxf>
    <dxf>
      <font>
        <condense val="0"/>
        <extend val="0"/>
        <color indexed="30"/>
      </font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auto="1"/>
      </font>
      <fill>
        <patternFill>
          <bgColor indexed="31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1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</dxf>
    <dxf>
      <font>
        <condense val="0"/>
        <extend val="0"/>
        <color indexed="30"/>
      </font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ont>
        <condense val="0"/>
        <extend val="0"/>
        <color indexed="3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2AB28"/>
      <rgbColor rgb="00F8F8F8"/>
      <rgbColor rgb="00DDDDDD"/>
      <rgbColor rgb="00C0C0C0"/>
      <rgbColor rgb="00FFFFCC"/>
      <rgbColor rgb="00FF0000"/>
      <rgbColor rgb="000000FF"/>
      <rgbColor rgb="00CCCCFF"/>
      <rgbColor rgb="00E8BC1A"/>
      <rgbColor rgb="00EAEAEA"/>
      <rgbColor rgb="00FFFF00"/>
      <rgbColor rgb="00FFB4AA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27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30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26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28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8</xdr:col>
      <xdr:colOff>144780</xdr:colOff>
      <xdr:row>5</xdr:row>
      <xdr:rowOff>7620</xdr:rowOff>
    </xdr:to>
    <xdr:pic>
      <xdr:nvPicPr>
        <xdr:cNvPr id="1025" name="Logo-AMA" descr="AgrarMarkt Aust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" y="30480"/>
          <a:ext cx="145542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91440</xdr:colOff>
      <xdr:row>13</xdr:row>
      <xdr:rowOff>68580</xdr:rowOff>
    </xdr:from>
    <xdr:to>
      <xdr:col>53</xdr:col>
      <xdr:colOff>45720</xdr:colOff>
      <xdr:row>20</xdr:row>
      <xdr:rowOff>30480</xdr:rowOff>
    </xdr:to>
    <xdr:pic>
      <xdr:nvPicPr>
        <xdr:cNvPr id="1026" name="Logo-BMLFUW" descr="Bundesministerium für Land- und Forstwirtschaft, Umwelt und Wasserwirtschaf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97040" y="1805940"/>
          <a:ext cx="196596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22</xdr:col>
      <xdr:colOff>38100</xdr:colOff>
      <xdr:row>0</xdr:row>
      <xdr:rowOff>45720</xdr:rowOff>
    </xdr:from>
    <xdr:to>
      <xdr:col>31</xdr:col>
      <xdr:colOff>0</xdr:colOff>
      <xdr:row>4</xdr:row>
      <xdr:rowOff>45720</xdr:rowOff>
    </xdr:to>
    <xdr:pic>
      <xdr:nvPicPr>
        <xdr:cNvPr id="1027" name="Logo-LE1420" descr="Logo_LE-14-20-Clip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26180" y="45720"/>
          <a:ext cx="147066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45720</xdr:colOff>
      <xdr:row>0</xdr:row>
      <xdr:rowOff>38100</xdr:rowOff>
    </xdr:from>
    <xdr:to>
      <xdr:col>40</xdr:col>
      <xdr:colOff>7620</xdr:colOff>
      <xdr:row>4</xdr:row>
      <xdr:rowOff>68580</xdr:rowOff>
    </xdr:to>
    <xdr:pic>
      <xdr:nvPicPr>
        <xdr:cNvPr id="1028" name="Logo-EU" descr="EU_Fahne_Zusatz_li_RGB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42560" y="38100"/>
          <a:ext cx="1303020" cy="396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91440</xdr:colOff>
      <xdr:row>38</xdr:row>
      <xdr:rowOff>83820</xdr:rowOff>
    </xdr:from>
    <xdr:to>
      <xdr:col>60</xdr:col>
      <xdr:colOff>144780</xdr:colOff>
      <xdr:row>43</xdr:row>
      <xdr:rowOff>175260</xdr:rowOff>
    </xdr:to>
    <xdr:pic>
      <xdr:nvPicPr>
        <xdr:cNvPr id="1029" name="Logo-BMVIT" descr="BMVIT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97040" y="5570220"/>
          <a:ext cx="3238500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46</xdr:row>
      <xdr:rowOff>45720</xdr:rowOff>
    </xdr:from>
    <xdr:to>
      <xdr:col>56</xdr:col>
      <xdr:colOff>129540</xdr:colOff>
      <xdr:row>52</xdr:row>
      <xdr:rowOff>175260</xdr:rowOff>
    </xdr:to>
    <xdr:pic>
      <xdr:nvPicPr>
        <xdr:cNvPr id="1030" name="Logo-BMWFW" descr="bmwfw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797040" y="6835140"/>
          <a:ext cx="2552700" cy="975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54</xdr:row>
      <xdr:rowOff>175260</xdr:rowOff>
    </xdr:from>
    <xdr:to>
      <xdr:col>52</xdr:col>
      <xdr:colOff>45720</xdr:colOff>
      <xdr:row>60</xdr:row>
      <xdr:rowOff>198120</xdr:rowOff>
    </xdr:to>
    <xdr:pic>
      <xdr:nvPicPr>
        <xdr:cNvPr id="1031" name="Logo-Burgenland" descr="Burgenland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797040" y="8092440"/>
          <a:ext cx="1798320" cy="868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64</xdr:row>
      <xdr:rowOff>15240</xdr:rowOff>
    </xdr:from>
    <xdr:to>
      <xdr:col>64</xdr:col>
      <xdr:colOff>45720</xdr:colOff>
      <xdr:row>67</xdr:row>
      <xdr:rowOff>45720</xdr:rowOff>
    </xdr:to>
    <xdr:pic>
      <xdr:nvPicPr>
        <xdr:cNvPr id="1032" name="Logo-Kärnten" descr="Land Kärnten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797040" y="9334500"/>
          <a:ext cx="381000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72</xdr:row>
      <xdr:rowOff>106680</xdr:rowOff>
    </xdr:from>
    <xdr:to>
      <xdr:col>46</xdr:col>
      <xdr:colOff>129540</xdr:colOff>
      <xdr:row>78</xdr:row>
      <xdr:rowOff>76200</xdr:rowOff>
    </xdr:to>
    <xdr:pic>
      <xdr:nvPicPr>
        <xdr:cNvPr id="1033" name="Logo-NOe" descr="Land Niederösterreich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797040" y="10599420"/>
          <a:ext cx="876300" cy="868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80</xdr:row>
      <xdr:rowOff>198120</xdr:rowOff>
    </xdr:from>
    <xdr:to>
      <xdr:col>51</xdr:col>
      <xdr:colOff>160020</xdr:colOff>
      <xdr:row>88</xdr:row>
      <xdr:rowOff>7620</xdr:rowOff>
    </xdr:to>
    <xdr:pic>
      <xdr:nvPicPr>
        <xdr:cNvPr id="1034" name="Logo-OOe" descr="Land Oberösterreich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797040" y="11841480"/>
          <a:ext cx="174498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90</xdr:row>
      <xdr:rowOff>99060</xdr:rowOff>
    </xdr:from>
    <xdr:to>
      <xdr:col>55</xdr:col>
      <xdr:colOff>68580</xdr:colOff>
      <xdr:row>97</xdr:row>
      <xdr:rowOff>45720</xdr:rowOff>
    </xdr:to>
    <xdr:pic>
      <xdr:nvPicPr>
        <xdr:cNvPr id="1035" name="Logo-Salzburg" descr="Land Salzbur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797040" y="13091160"/>
          <a:ext cx="2324100" cy="868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99</xdr:row>
      <xdr:rowOff>38100</xdr:rowOff>
    </xdr:from>
    <xdr:to>
      <xdr:col>55</xdr:col>
      <xdr:colOff>30480</xdr:colOff>
      <xdr:row>106</xdr:row>
      <xdr:rowOff>121920</xdr:rowOff>
    </xdr:to>
    <xdr:pic>
      <xdr:nvPicPr>
        <xdr:cNvPr id="1036" name="Logo-Steiermark" descr="Land Steiermark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797040" y="14340840"/>
          <a:ext cx="2286000" cy="868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110</xdr:row>
      <xdr:rowOff>7620</xdr:rowOff>
    </xdr:from>
    <xdr:to>
      <xdr:col>46</xdr:col>
      <xdr:colOff>144780</xdr:colOff>
      <xdr:row>116</xdr:row>
      <xdr:rowOff>30480</xdr:rowOff>
    </xdr:to>
    <xdr:pic>
      <xdr:nvPicPr>
        <xdr:cNvPr id="1037" name="Logo-Tirol" descr="Land Tirol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797040" y="15582900"/>
          <a:ext cx="89154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119</xdr:row>
      <xdr:rowOff>106680</xdr:rowOff>
    </xdr:from>
    <xdr:to>
      <xdr:col>67</xdr:col>
      <xdr:colOff>0</xdr:colOff>
      <xdr:row>126</xdr:row>
      <xdr:rowOff>198120</xdr:rowOff>
    </xdr:to>
    <xdr:pic>
      <xdr:nvPicPr>
        <xdr:cNvPr id="1038" name="Logo-Vorarlberg" descr="Land Vorarlber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797040" y="16832580"/>
          <a:ext cx="4267200" cy="1287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126</xdr:row>
      <xdr:rowOff>175260</xdr:rowOff>
    </xdr:from>
    <xdr:to>
      <xdr:col>66</xdr:col>
      <xdr:colOff>106680</xdr:colOff>
      <xdr:row>130</xdr:row>
      <xdr:rowOff>22860</xdr:rowOff>
    </xdr:to>
    <xdr:pic>
      <xdr:nvPicPr>
        <xdr:cNvPr id="1039" name="Logo-Wien" descr="Land Wien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797040" y="18097500"/>
          <a:ext cx="4206240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132</xdr:row>
      <xdr:rowOff>160020</xdr:rowOff>
    </xdr:from>
    <xdr:to>
      <xdr:col>59</xdr:col>
      <xdr:colOff>45720</xdr:colOff>
      <xdr:row>238</xdr:row>
      <xdr:rowOff>99060</xdr:rowOff>
    </xdr:to>
    <xdr:pic>
      <xdr:nvPicPr>
        <xdr:cNvPr id="1092" name="Logo-BMNT-Interim" descr="Bundesministerium für Nachhaltigkeit und Tourismus (interim)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797040" y="19354800"/>
          <a:ext cx="2971800" cy="876300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91440</xdr:colOff>
      <xdr:row>140</xdr:row>
      <xdr:rowOff>152400</xdr:rowOff>
    </xdr:from>
    <xdr:to>
      <xdr:col>47</xdr:col>
      <xdr:colOff>22860</xdr:colOff>
      <xdr:row>245</xdr:row>
      <xdr:rowOff>68580</xdr:rowOff>
    </xdr:to>
    <xdr:pic>
      <xdr:nvPicPr>
        <xdr:cNvPr id="1093" name="Logo-Leader" descr="LEADER - Liason entre Actions de Developpement de l'Economie Rurale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797040" y="19972020"/>
          <a:ext cx="937260" cy="876300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91440</xdr:colOff>
      <xdr:row>148</xdr:row>
      <xdr:rowOff>137160</xdr:rowOff>
    </xdr:from>
    <xdr:to>
      <xdr:col>59</xdr:col>
      <xdr:colOff>7620</xdr:colOff>
      <xdr:row>245</xdr:row>
      <xdr:rowOff>45720</xdr:rowOff>
    </xdr:to>
    <xdr:pic>
      <xdr:nvPicPr>
        <xdr:cNvPr id="1094" name="Logo-BMNT-2018-3" descr="Bundesministerium Nachhaltigkeit und Tourismus (2018)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797040" y="19972020"/>
          <a:ext cx="2933700" cy="853440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91440</xdr:colOff>
      <xdr:row>156</xdr:row>
      <xdr:rowOff>106680</xdr:rowOff>
    </xdr:from>
    <xdr:to>
      <xdr:col>81</xdr:col>
      <xdr:colOff>91440</xdr:colOff>
      <xdr:row>246</xdr:row>
      <xdr:rowOff>15240</xdr:rowOff>
    </xdr:to>
    <xdr:pic>
      <xdr:nvPicPr>
        <xdr:cNvPr id="1095" name="Logo-BMNT-2018-2" descr="Bundesministerium Nachhaltigkeit und Tourismus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797040" y="19972020"/>
          <a:ext cx="6705600" cy="914400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44</xdr:col>
      <xdr:colOff>22860</xdr:colOff>
      <xdr:row>274</xdr:row>
      <xdr:rowOff>30480</xdr:rowOff>
    </xdr:from>
    <xdr:to>
      <xdr:col>61</xdr:col>
      <xdr:colOff>144780</xdr:colOff>
      <xdr:row>283</xdr:row>
      <xdr:rowOff>60960</xdr:rowOff>
    </xdr:to>
    <xdr:pic>
      <xdr:nvPicPr>
        <xdr:cNvPr id="1096" name="Logo-BMDW-2018" descr="Bundesministerium Digitalisierung und Wirtschaftsstandort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231380" y="23461980"/>
          <a:ext cx="2971800" cy="853440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42</xdr:col>
      <xdr:colOff>137160</xdr:colOff>
      <xdr:row>262</xdr:row>
      <xdr:rowOff>68580</xdr:rowOff>
    </xdr:from>
    <xdr:to>
      <xdr:col>57</xdr:col>
      <xdr:colOff>91440</xdr:colOff>
      <xdr:row>272</xdr:row>
      <xdr:rowOff>0</xdr:rowOff>
    </xdr:to>
    <xdr:pic>
      <xdr:nvPicPr>
        <xdr:cNvPr id="1097" name="Logo-BMVIT-2018" descr="Bundesministerium Verkehr, Innovation und Technologie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010400" y="22402800"/>
          <a:ext cx="2468880" cy="845820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13</xdr:col>
      <xdr:colOff>60960</xdr:colOff>
      <xdr:row>0</xdr:row>
      <xdr:rowOff>30480</xdr:rowOff>
    </xdr:from>
    <xdr:to>
      <xdr:col>21</xdr:col>
      <xdr:colOff>160020</xdr:colOff>
      <xdr:row>4</xdr:row>
      <xdr:rowOff>68580</xdr:rowOff>
    </xdr:to>
    <xdr:pic>
      <xdr:nvPicPr>
        <xdr:cNvPr id="1098" name="Logo-BMLRT-2020" descr="Bundesministerium Landwirtschaft, Regionen und Tourismus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240280" y="30480"/>
          <a:ext cx="1440180" cy="403860"/>
        </a:xfrm>
        <a:prstGeom prst="rect">
          <a:avLst/>
        </a:prstGeom>
        <a:noFill/>
      </xdr:spPr>
    </xdr:pic>
    <xdr:clientData/>
  </xdr:twoCellAnchor>
  <xdr:twoCellAnchor editAs="oneCell">
    <xdr:from>
      <xdr:col>42</xdr:col>
      <xdr:colOff>137160</xdr:colOff>
      <xdr:row>250</xdr:row>
      <xdr:rowOff>45720</xdr:rowOff>
    </xdr:from>
    <xdr:to>
      <xdr:col>59</xdr:col>
      <xdr:colOff>30480</xdr:colOff>
      <xdr:row>260</xdr:row>
      <xdr:rowOff>45720</xdr:rowOff>
    </xdr:to>
    <xdr:pic>
      <xdr:nvPicPr>
        <xdr:cNvPr id="1099" name="Logo-BMK-2020" descr="Bundesministerium Klimaschutz, Umwelt, Energie, Mobilität, Innovation und Technologie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010400" y="21282660"/>
          <a:ext cx="2743200" cy="914400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50</xdr:col>
      <xdr:colOff>160020</xdr:colOff>
      <xdr:row>110</xdr:row>
      <xdr:rowOff>7620</xdr:rowOff>
    </xdr:from>
    <xdr:to>
      <xdr:col>57</xdr:col>
      <xdr:colOff>7620</xdr:colOff>
      <xdr:row>117</xdr:row>
      <xdr:rowOff>76200</xdr:rowOff>
    </xdr:to>
    <xdr:pic>
      <xdr:nvPicPr>
        <xdr:cNvPr id="1100" name="Logo-Tirol-2020" descr="Landeslogo_Tirol_72dpi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374380" y="15582900"/>
          <a:ext cx="1021080" cy="975360"/>
        </a:xfrm>
        <a:prstGeom prst="rect">
          <a:avLst/>
        </a:prstGeom>
        <a:noFill/>
      </xdr:spPr>
    </xdr:pic>
    <xdr:clientData/>
  </xdr:twoCellAnchor>
  <xdr:twoCellAnchor editAs="oneCell">
    <xdr:from>
      <xdr:col>55</xdr:col>
      <xdr:colOff>129540</xdr:colOff>
      <xdr:row>80</xdr:row>
      <xdr:rowOff>213360</xdr:rowOff>
    </xdr:from>
    <xdr:to>
      <xdr:col>69</xdr:col>
      <xdr:colOff>30480</xdr:colOff>
      <xdr:row>87</xdr:row>
      <xdr:rowOff>30480</xdr:rowOff>
    </xdr:to>
    <xdr:pic>
      <xdr:nvPicPr>
        <xdr:cNvPr id="1101" name="Logo-OOe-2021" descr="OÖ_Wappen_Schrift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182100" y="11856720"/>
          <a:ext cx="2247900" cy="8686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89444</xdr:colOff>
      <xdr:row>0</xdr:row>
      <xdr:rowOff>25400</xdr:rowOff>
    </xdr:from>
    <xdr:to>
      <xdr:col>8</xdr:col>
      <xdr:colOff>80735</xdr:colOff>
      <xdr:row>5</xdr:row>
      <xdr:rowOff>0</xdr:rowOff>
    </xdr:to>
    <xdr:pic>
      <xdr:nvPicPr>
        <xdr:cNvPr id="2" name="Logo-AMA" descr="AgrarMarkt Aust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444" y="25400"/>
          <a:ext cx="1332411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88900</xdr:colOff>
      <xdr:row>13</xdr:row>
      <xdr:rowOff>78740</xdr:rowOff>
    </xdr:from>
    <xdr:to>
      <xdr:col>52</xdr:col>
      <xdr:colOff>149622</xdr:colOff>
      <xdr:row>21</xdr:row>
      <xdr:rowOff>7509</xdr:rowOff>
    </xdr:to>
    <xdr:pic>
      <xdr:nvPicPr>
        <xdr:cNvPr id="3" name="Logo-BMLFUW" descr="Bundesministerium für Land- und Forstwirtschaft, Umwelt und Wasserwirtschaf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94500" y="1816100"/>
          <a:ext cx="1904762" cy="888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20</xdr:col>
      <xdr:colOff>76861</xdr:colOff>
      <xdr:row>1</xdr:row>
      <xdr:rowOff>2852</xdr:rowOff>
    </xdr:from>
    <xdr:to>
      <xdr:col>27</xdr:col>
      <xdr:colOff>86147</xdr:colOff>
      <xdr:row>4</xdr:row>
      <xdr:rowOff>47948</xdr:rowOff>
    </xdr:to>
    <xdr:pic>
      <xdr:nvPicPr>
        <xdr:cNvPr id="4" name="Logo-LE1420" descr="Logo_LE-14-20-Clip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9661" y="94292"/>
          <a:ext cx="1182766" cy="319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129815</xdr:colOff>
      <xdr:row>0</xdr:row>
      <xdr:rowOff>82718</xdr:rowOff>
    </xdr:from>
    <xdr:to>
      <xdr:col>39</xdr:col>
      <xdr:colOff>0</xdr:colOff>
      <xdr:row>4</xdr:row>
      <xdr:rowOff>59520</xdr:rowOff>
    </xdr:to>
    <xdr:pic>
      <xdr:nvPicPr>
        <xdr:cNvPr id="5" name="Logo-EU" descr="EU_Fahne_Zusatz_li_RGB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94295" y="82718"/>
          <a:ext cx="1043665" cy="342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88901</xdr:colOff>
      <xdr:row>38</xdr:row>
      <xdr:rowOff>139700</xdr:rowOff>
    </xdr:from>
    <xdr:to>
      <xdr:col>60</xdr:col>
      <xdr:colOff>33900</xdr:colOff>
      <xdr:row>44</xdr:row>
      <xdr:rowOff>7509</xdr:rowOff>
    </xdr:to>
    <xdr:pic>
      <xdr:nvPicPr>
        <xdr:cNvPr id="6" name="Logo-BMVIT" descr="BMVIT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94501" y="5626100"/>
          <a:ext cx="3130159" cy="888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88900</xdr:colOff>
      <xdr:row>46</xdr:row>
      <xdr:rowOff>106680</xdr:rowOff>
    </xdr:from>
    <xdr:to>
      <xdr:col>56</xdr:col>
      <xdr:colOff>37792</xdr:colOff>
      <xdr:row>53</xdr:row>
      <xdr:rowOff>10038</xdr:rowOff>
    </xdr:to>
    <xdr:pic>
      <xdr:nvPicPr>
        <xdr:cNvPr id="7" name="Logo-BMWFW" descr="bmwfw" hidden="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794500" y="6896100"/>
          <a:ext cx="2463492" cy="9777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88901</xdr:colOff>
      <xdr:row>55</xdr:row>
      <xdr:rowOff>20320</xdr:rowOff>
    </xdr:from>
    <xdr:to>
      <xdr:col>51</xdr:col>
      <xdr:colOff>152184</xdr:colOff>
      <xdr:row>62</xdr:row>
      <xdr:rowOff>10049</xdr:rowOff>
    </xdr:to>
    <xdr:pic>
      <xdr:nvPicPr>
        <xdr:cNvPr id="8" name="Logo-Burgenland" descr="Burgenland" hidden="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794501" y="8166100"/>
          <a:ext cx="1739683" cy="888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88900</xdr:colOff>
      <xdr:row>64</xdr:row>
      <xdr:rowOff>116840</xdr:rowOff>
    </xdr:from>
    <xdr:to>
      <xdr:col>63</xdr:col>
      <xdr:colOff>83360</xdr:colOff>
      <xdr:row>68</xdr:row>
      <xdr:rowOff>96441</xdr:rowOff>
    </xdr:to>
    <xdr:pic>
      <xdr:nvPicPr>
        <xdr:cNvPr id="9" name="Logo-Kärnten" descr="Land Kärnten" hidden="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794500" y="9436100"/>
          <a:ext cx="3682540" cy="634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88901</xdr:colOff>
      <xdr:row>73</xdr:row>
      <xdr:rowOff>22860</xdr:rowOff>
    </xdr:from>
    <xdr:to>
      <xdr:col>46</xdr:col>
      <xdr:colOff>95146</xdr:colOff>
      <xdr:row>79</xdr:row>
      <xdr:rowOff>12589</xdr:rowOff>
    </xdr:to>
    <xdr:pic>
      <xdr:nvPicPr>
        <xdr:cNvPr id="10" name="Logo-NOe" descr="Land Niederösterreich" hidden="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794501" y="10706100"/>
          <a:ext cx="844445" cy="888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88901</xdr:colOff>
      <xdr:row>81</xdr:row>
      <xdr:rowOff>5080</xdr:rowOff>
    </xdr:from>
    <xdr:to>
      <xdr:col>51</xdr:col>
      <xdr:colOff>101390</xdr:colOff>
      <xdr:row>88</xdr:row>
      <xdr:rowOff>161174</xdr:rowOff>
    </xdr:to>
    <xdr:pic>
      <xdr:nvPicPr>
        <xdr:cNvPr id="11" name="Logo-OOe" descr="Land Oberösterreich" hidden="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794501" y="11976100"/>
          <a:ext cx="1688889" cy="933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88901</xdr:colOff>
      <xdr:row>92</xdr:row>
      <xdr:rowOff>10160</xdr:rowOff>
    </xdr:from>
    <xdr:to>
      <xdr:col>54</xdr:col>
      <xdr:colOff>157200</xdr:colOff>
      <xdr:row>98</xdr:row>
      <xdr:rowOff>159909</xdr:rowOff>
    </xdr:to>
    <xdr:pic>
      <xdr:nvPicPr>
        <xdr:cNvPr id="12" name="Logo-Salzburg" descr="Land Salzburg" hidden="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794501" y="13246100"/>
          <a:ext cx="2247619" cy="888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88900</xdr:colOff>
      <xdr:row>100</xdr:row>
      <xdr:rowOff>160020</xdr:rowOff>
    </xdr:from>
    <xdr:to>
      <xdr:col>54</xdr:col>
      <xdr:colOff>119104</xdr:colOff>
      <xdr:row>108</xdr:row>
      <xdr:rowOff>73549</xdr:rowOff>
    </xdr:to>
    <xdr:pic>
      <xdr:nvPicPr>
        <xdr:cNvPr id="13" name="Logo-Steiermark" descr="Land Steiermark" hidden="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794500" y="14516100"/>
          <a:ext cx="2209524" cy="888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88900</xdr:colOff>
      <xdr:row>110</xdr:row>
      <xdr:rowOff>210820</xdr:rowOff>
    </xdr:from>
    <xdr:to>
      <xdr:col>46</xdr:col>
      <xdr:colOff>114192</xdr:colOff>
      <xdr:row>118</xdr:row>
      <xdr:rowOff>2429</xdr:rowOff>
    </xdr:to>
    <xdr:pic>
      <xdr:nvPicPr>
        <xdr:cNvPr id="14" name="Logo-Tirol" descr="Land Tirol" hidden="1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794500" y="15786100"/>
          <a:ext cx="863492" cy="888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88901</xdr:colOff>
      <xdr:row>121</xdr:row>
      <xdr:rowOff>86360</xdr:rowOff>
    </xdr:from>
    <xdr:to>
      <xdr:col>66</xdr:col>
      <xdr:colOff>24886</xdr:colOff>
      <xdr:row>127</xdr:row>
      <xdr:rowOff>92548</xdr:rowOff>
    </xdr:to>
    <xdr:pic>
      <xdr:nvPicPr>
        <xdr:cNvPr id="15" name="Logo-Vorarlberg" descr="Land Vorarlberg" hidden="1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794501" y="17056100"/>
          <a:ext cx="4126985" cy="1301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88901</xdr:colOff>
      <xdr:row>127</xdr:row>
      <xdr:rowOff>60960</xdr:rowOff>
    </xdr:from>
    <xdr:to>
      <xdr:col>65</xdr:col>
      <xdr:colOff>129034</xdr:colOff>
      <xdr:row>132</xdr:row>
      <xdr:rowOff>20209</xdr:rowOff>
    </xdr:to>
    <xdr:pic>
      <xdr:nvPicPr>
        <xdr:cNvPr id="16" name="Logo-Wien" descr="Land Wien" hidden="1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794501" y="18326100"/>
          <a:ext cx="4063493" cy="888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88901</xdr:colOff>
      <xdr:row>133</xdr:row>
      <xdr:rowOff>58420</xdr:rowOff>
    </xdr:from>
    <xdr:to>
      <xdr:col>58</xdr:col>
      <xdr:colOff>115212</xdr:colOff>
      <xdr:row>241</xdr:row>
      <xdr:rowOff>71009</xdr:rowOff>
    </xdr:to>
    <xdr:pic>
      <xdr:nvPicPr>
        <xdr:cNvPr id="17" name="Logo-BMNT-Interim" descr="Bundesministerium für Nachhaltigkeit und Tourismus (interim)" hidden="1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794501" y="19596100"/>
          <a:ext cx="2876191" cy="888889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88900</xdr:colOff>
      <xdr:row>245</xdr:row>
      <xdr:rowOff>86360</xdr:rowOff>
    </xdr:from>
    <xdr:to>
      <xdr:col>46</xdr:col>
      <xdr:colOff>152288</xdr:colOff>
      <xdr:row>255</xdr:row>
      <xdr:rowOff>73548</xdr:rowOff>
    </xdr:to>
    <xdr:pic>
      <xdr:nvPicPr>
        <xdr:cNvPr id="18" name="Logo-Leader" descr="LEADER - Liason entre Actions de Developpement de l'Economie Rurale" hidden="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794500" y="20866100"/>
          <a:ext cx="901588" cy="901588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88900</xdr:colOff>
      <xdr:row>259</xdr:row>
      <xdr:rowOff>76200</xdr:rowOff>
    </xdr:from>
    <xdr:to>
      <xdr:col>58</xdr:col>
      <xdr:colOff>77116</xdr:colOff>
      <xdr:row>269</xdr:row>
      <xdr:rowOff>50689</xdr:rowOff>
    </xdr:to>
    <xdr:pic>
      <xdr:nvPicPr>
        <xdr:cNvPr id="19" name="Logo-BMNT-2018-3" descr="Bundesministerium Nachhaltigkeit und Tourismus (2018)" hidden="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794500" y="22136100"/>
          <a:ext cx="2838096" cy="888889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88901</xdr:colOff>
      <xdr:row>273</xdr:row>
      <xdr:rowOff>66040</xdr:rowOff>
    </xdr:from>
    <xdr:to>
      <xdr:col>80</xdr:col>
      <xdr:colOff>27132</xdr:colOff>
      <xdr:row>284</xdr:row>
      <xdr:rowOff>12581</xdr:rowOff>
    </xdr:to>
    <xdr:pic>
      <xdr:nvPicPr>
        <xdr:cNvPr id="20" name="Logo-BMNT-2018-2" descr="Bundesministerium Nachhaltigkeit und Tourismus" hidden="1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794501" y="23406100"/>
          <a:ext cx="6476191" cy="952381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88901</xdr:colOff>
      <xdr:row>287</xdr:row>
      <xdr:rowOff>55880</xdr:rowOff>
    </xdr:from>
    <xdr:to>
      <xdr:col>58</xdr:col>
      <xdr:colOff>115212</xdr:colOff>
      <xdr:row>297</xdr:row>
      <xdr:rowOff>30369</xdr:rowOff>
    </xdr:to>
    <xdr:pic>
      <xdr:nvPicPr>
        <xdr:cNvPr id="21" name="Logo-BMDW-2018" descr="Bundesministerium Digitalisierung und Wirtschaftsstandort" hidden="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794501" y="24676100"/>
          <a:ext cx="2876191" cy="888889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88901</xdr:colOff>
      <xdr:row>301</xdr:row>
      <xdr:rowOff>45720</xdr:rowOff>
    </xdr:from>
    <xdr:to>
      <xdr:col>55</xdr:col>
      <xdr:colOff>122894</xdr:colOff>
      <xdr:row>311</xdr:row>
      <xdr:rowOff>20209</xdr:rowOff>
    </xdr:to>
    <xdr:pic>
      <xdr:nvPicPr>
        <xdr:cNvPr id="22" name="Logo-BMVIT-2018" descr="Bundesministerium Verkehr, Innovation und Technologie" hidden="1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794501" y="25946100"/>
          <a:ext cx="2380953" cy="888889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13</xdr:col>
      <xdr:colOff>46742</xdr:colOff>
      <xdr:row>0</xdr:row>
      <xdr:rowOff>80404</xdr:rowOff>
    </xdr:from>
    <xdr:to>
      <xdr:col>20</xdr:col>
      <xdr:colOff>35194</xdr:colOff>
      <xdr:row>4</xdr:row>
      <xdr:rowOff>61835</xdr:rowOff>
    </xdr:to>
    <xdr:pic>
      <xdr:nvPicPr>
        <xdr:cNvPr id="23" name="Logo-BMLRT-2020" descr="Bundesministerium Landwirtschaft, Regionen und Tourismus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226062" y="80404"/>
          <a:ext cx="1161932" cy="347191"/>
        </a:xfrm>
        <a:prstGeom prst="rect">
          <a:avLst/>
        </a:prstGeom>
        <a:noFill/>
      </xdr:spPr>
    </xdr:pic>
    <xdr:clientData/>
  </xdr:twoCellAnchor>
  <xdr:twoCellAnchor editAs="oneCell">
    <xdr:from>
      <xdr:col>41</xdr:col>
      <xdr:colOff>88901</xdr:colOff>
      <xdr:row>329</xdr:row>
      <xdr:rowOff>25400</xdr:rowOff>
    </xdr:from>
    <xdr:to>
      <xdr:col>57</xdr:col>
      <xdr:colOff>54280</xdr:colOff>
      <xdr:row>339</xdr:row>
      <xdr:rowOff>63381</xdr:rowOff>
    </xdr:to>
    <xdr:pic>
      <xdr:nvPicPr>
        <xdr:cNvPr id="24" name="Logo-BMK-2020" descr="Bundesministerium Klimaschutz, Umwelt, Energie, Mobilität, Innovation und Technologie" hidden="1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794501" y="28486100"/>
          <a:ext cx="2647619" cy="952381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88901</xdr:colOff>
      <xdr:row>343</xdr:row>
      <xdr:rowOff>15241</xdr:rowOff>
    </xdr:from>
    <xdr:to>
      <xdr:col>47</xdr:col>
      <xdr:colOff>35442</xdr:colOff>
      <xdr:row>353</xdr:row>
      <xdr:rowOff>53222</xdr:rowOff>
    </xdr:to>
    <xdr:pic>
      <xdr:nvPicPr>
        <xdr:cNvPr id="25" name="Logo-Tirol-2020" descr="Landeslogo_Tirol_72dpi" hidden="1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794501" y="29756101"/>
          <a:ext cx="952381" cy="952381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27</xdr:col>
      <xdr:colOff>125496</xdr:colOff>
      <xdr:row>1</xdr:row>
      <xdr:rowOff>537</xdr:rowOff>
    </xdr:from>
    <xdr:to>
      <xdr:col>32</xdr:col>
      <xdr:colOff>88151</xdr:colOff>
      <xdr:row>4</xdr:row>
      <xdr:rowOff>50262</xdr:rowOff>
    </xdr:to>
    <xdr:pic>
      <xdr:nvPicPr>
        <xdr:cNvPr id="26" name="Logo-OOe-2021" descr="OÖ_Wappen_Schrift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651776" y="91977"/>
          <a:ext cx="800855" cy="3240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a.at/" TargetMode="Externa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mlfuw.gv.at/dam/jcr:05e477c3-6d14-412a-beb1-93380de11239/640_2014.pdf" TargetMode="External"/><Relationship Id="rId2" Type="http://schemas.openxmlformats.org/officeDocument/2006/relationships/hyperlink" Target="https://de.wikipedia.org/wiki/H&#246;chstbeitragsgrundlage" TargetMode="External"/><Relationship Id="rId1" Type="http://schemas.openxmlformats.org/officeDocument/2006/relationships/hyperlink" Target="https://www.ris.bka.gv.at/NormDokument.wxe?Abfrage=Bundesnormen&amp;Gesetzesnummer=10008163&amp;FassungVom=2015-09-28&amp;Paragraf=118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eur-lex.europa.eu/legal-content/de/ALL/?uri=CELEX%3A32014R064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ma.at/" TargetMode="Externa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Zahlungsantrag">
    <pageSetUpPr autoPageBreaks="0" fitToPage="1"/>
  </sheetPr>
  <dimension ref="A1:AN239"/>
  <sheetViews>
    <sheetView showGridLines="0" zoomScaleNormal="100" zoomScaleSheetLayoutView="100" workbookViewId="0">
      <selection activeCell="BM95" sqref="BM95"/>
    </sheetView>
  </sheetViews>
  <sheetFormatPr baseColWidth="10" defaultColWidth="2.44140625" defaultRowHeight="7.5" customHeight="1"/>
  <cols>
    <col min="1" max="31" width="2.44140625" style="2"/>
    <col min="32" max="32" width="2.44140625" style="2" customWidth="1"/>
    <col min="33" max="39" width="2.44140625" style="2"/>
    <col min="40" max="40" width="8.88671875" style="1" hidden="1" customWidth="1"/>
    <col min="41" max="16384" width="2.44140625" style="1"/>
  </cols>
  <sheetData>
    <row r="1" spans="1:40" ht="7.5" customHeight="1">
      <c r="A1" s="395"/>
      <c r="B1" s="395"/>
      <c r="C1" s="395"/>
      <c r="D1" s="395"/>
      <c r="E1" s="395"/>
      <c r="F1" s="395"/>
      <c r="G1" s="395"/>
      <c r="H1" s="395"/>
      <c r="I1" s="395"/>
      <c r="J1" s="396" t="s">
        <v>0</v>
      </c>
      <c r="K1" s="397"/>
      <c r="L1" s="397"/>
      <c r="M1" s="397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8"/>
      <c r="AL1" s="398"/>
      <c r="AM1" s="398"/>
    </row>
    <row r="2" spans="1:40" ht="7.5" customHeight="1">
      <c r="A2" s="395"/>
      <c r="B2" s="395"/>
      <c r="C2" s="395"/>
      <c r="D2" s="395"/>
      <c r="E2" s="395"/>
      <c r="F2" s="395"/>
      <c r="G2" s="395"/>
      <c r="H2" s="395"/>
      <c r="I2" s="395"/>
      <c r="J2" s="396" t="s">
        <v>1</v>
      </c>
      <c r="K2" s="397"/>
      <c r="L2" s="397"/>
      <c r="M2" s="397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98"/>
      <c r="AK2" s="398"/>
      <c r="AL2" s="398"/>
      <c r="AM2" s="398"/>
      <c r="AN2" s="1" t="str">
        <f>VLOOKUP(PaymAppl_IntentCode,ProjectTypeSponsors,2)</f>
        <v>BMLRT/LE1420/LD/EU</v>
      </c>
    </row>
    <row r="3" spans="1:40" ht="7.5" customHeight="1">
      <c r="A3" s="395"/>
      <c r="B3" s="395"/>
      <c r="C3" s="395"/>
      <c r="D3" s="395"/>
      <c r="E3" s="395"/>
      <c r="F3" s="395"/>
      <c r="G3" s="395"/>
      <c r="H3" s="395"/>
      <c r="I3" s="395"/>
      <c r="J3" s="396" t="s">
        <v>2</v>
      </c>
      <c r="K3" s="397"/>
      <c r="L3" s="397"/>
      <c r="M3" s="397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398"/>
      <c r="AH3" s="398"/>
      <c r="AI3" s="398"/>
      <c r="AJ3" s="398"/>
      <c r="AK3" s="398"/>
      <c r="AL3" s="398"/>
      <c r="AM3" s="398"/>
      <c r="AN3" s="1" t="s">
        <v>3</v>
      </c>
    </row>
    <row r="4" spans="1:40" ht="7.5" customHeight="1">
      <c r="A4" s="395"/>
      <c r="B4" s="395"/>
      <c r="C4" s="395"/>
      <c r="D4" s="395"/>
      <c r="E4" s="395"/>
      <c r="F4" s="395"/>
      <c r="G4" s="395"/>
      <c r="H4" s="395"/>
      <c r="I4" s="395"/>
      <c r="J4" s="399" t="s">
        <v>4</v>
      </c>
      <c r="K4" s="397"/>
      <c r="L4" s="397"/>
      <c r="M4" s="397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398"/>
      <c r="AG4" s="398"/>
      <c r="AH4" s="398"/>
      <c r="AI4" s="398"/>
      <c r="AJ4" s="398"/>
      <c r="AK4" s="398"/>
      <c r="AL4" s="398"/>
      <c r="AM4" s="398"/>
      <c r="AN4" s="1">
        <v>4</v>
      </c>
    </row>
    <row r="5" spans="1:40" ht="7.5" customHeight="1">
      <c r="A5" s="395"/>
      <c r="B5" s="395"/>
      <c r="C5" s="395"/>
      <c r="D5" s="395"/>
      <c r="E5" s="395"/>
      <c r="F5" s="395"/>
      <c r="G5" s="395"/>
      <c r="H5" s="395"/>
      <c r="I5" s="395"/>
      <c r="J5" s="396" t="s">
        <v>5</v>
      </c>
      <c r="K5" s="397"/>
      <c r="L5" s="397"/>
      <c r="M5" s="397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8"/>
      <c r="AG5" s="398"/>
      <c r="AH5" s="398"/>
      <c r="AI5" s="398"/>
      <c r="AJ5" s="398"/>
      <c r="AK5" s="398"/>
      <c r="AL5" s="398"/>
      <c r="AM5" s="398"/>
      <c r="AN5" s="1" t="s">
        <v>432</v>
      </c>
    </row>
    <row r="6" spans="1:40" ht="7.5" customHeight="1" thickBot="1"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9.5" customHeight="1">
      <c r="A7" s="423" t="s">
        <v>6</v>
      </c>
      <c r="B7" s="424"/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4"/>
      <c r="Y7" s="424"/>
      <c r="Z7" s="424"/>
      <c r="AA7" s="424"/>
      <c r="AB7" s="424"/>
      <c r="AC7" s="424"/>
      <c r="AD7" s="424"/>
      <c r="AE7" s="424"/>
      <c r="AF7" s="424"/>
      <c r="AG7" s="424"/>
      <c r="AH7" s="424"/>
      <c r="AI7" s="424"/>
      <c r="AJ7" s="424"/>
      <c r="AK7" s="424"/>
      <c r="AL7" s="424"/>
      <c r="AM7" s="425"/>
    </row>
    <row r="8" spans="1:40" ht="12" customHeight="1">
      <c r="A8" s="426" t="s">
        <v>425</v>
      </c>
      <c r="B8" s="427"/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7"/>
      <c r="X8" s="427"/>
      <c r="Y8" s="427"/>
      <c r="Z8" s="427"/>
      <c r="AA8" s="427"/>
      <c r="AB8" s="427"/>
      <c r="AC8" s="427"/>
      <c r="AD8" s="427"/>
      <c r="AE8" s="427"/>
      <c r="AF8" s="427"/>
      <c r="AG8" s="427"/>
      <c r="AH8" s="427"/>
      <c r="AI8" s="427"/>
      <c r="AJ8" s="427"/>
      <c r="AK8" s="427"/>
      <c r="AL8" s="427"/>
      <c r="AM8" s="428"/>
    </row>
    <row r="9" spans="1:40" ht="16.5" customHeight="1" thickBot="1">
      <c r="A9" s="429" t="s">
        <v>7</v>
      </c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0"/>
      <c r="AC9" s="430"/>
      <c r="AD9" s="430"/>
      <c r="AE9" s="430"/>
      <c r="AF9" s="430"/>
      <c r="AG9" s="430"/>
      <c r="AH9" s="430"/>
      <c r="AI9" s="430"/>
      <c r="AJ9" s="430"/>
      <c r="AK9" s="430"/>
      <c r="AL9" s="430"/>
      <c r="AM9" s="431"/>
      <c r="AN9" s="4" t="s">
        <v>8</v>
      </c>
    </row>
    <row r="10" spans="1:40" ht="6" customHeight="1">
      <c r="X10" s="5"/>
    </row>
    <row r="11" spans="1:40" ht="12" customHeight="1">
      <c r="A11" s="432" t="s">
        <v>9</v>
      </c>
      <c r="B11" s="432"/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  <c r="V11" s="432"/>
      <c r="W11" s="432"/>
      <c r="X11" s="6"/>
      <c r="Y11" s="433" t="s">
        <v>426</v>
      </c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  <c r="AL11" s="434"/>
      <c r="AM11" s="435"/>
    </row>
    <row r="12" spans="1:40" ht="24" customHeight="1">
      <c r="A12" s="436"/>
      <c r="B12" s="437"/>
      <c r="C12" s="437"/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437"/>
      <c r="U12" s="437"/>
      <c r="V12" s="437"/>
      <c r="W12" s="438"/>
      <c r="X12" s="5"/>
      <c r="Y12" s="439"/>
      <c r="Z12" s="440"/>
      <c r="AA12" s="440"/>
      <c r="AB12" s="440"/>
      <c r="AC12" s="440"/>
      <c r="AD12" s="440"/>
      <c r="AE12" s="440"/>
      <c r="AF12" s="440"/>
      <c r="AG12" s="440"/>
      <c r="AH12" s="440"/>
      <c r="AI12" s="440"/>
      <c r="AJ12" s="440"/>
      <c r="AK12" s="440"/>
      <c r="AL12" s="440"/>
      <c r="AM12" s="441"/>
    </row>
    <row r="13" spans="1:40" ht="4.5" customHeight="1">
      <c r="X13" s="5"/>
      <c r="Y13" s="442"/>
      <c r="Z13" s="440"/>
      <c r="AA13" s="440"/>
      <c r="AB13" s="440"/>
      <c r="AC13" s="440"/>
      <c r="AD13" s="440"/>
      <c r="AE13" s="440"/>
      <c r="AF13" s="440"/>
      <c r="AG13" s="440"/>
      <c r="AH13" s="440"/>
      <c r="AI13" s="440"/>
      <c r="AJ13" s="440"/>
      <c r="AK13" s="440"/>
      <c r="AL13" s="440"/>
      <c r="AM13" s="441"/>
    </row>
    <row r="14" spans="1:40" ht="12" customHeight="1">
      <c r="A14" s="446" t="s">
        <v>10</v>
      </c>
      <c r="B14" s="446"/>
      <c r="C14" s="446"/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/>
      <c r="P14" s="446"/>
      <c r="X14" s="5"/>
      <c r="Y14" s="442"/>
      <c r="Z14" s="440"/>
      <c r="AA14" s="440"/>
      <c r="AB14" s="440"/>
      <c r="AC14" s="440"/>
      <c r="AD14" s="440"/>
      <c r="AE14" s="440"/>
      <c r="AF14" s="440"/>
      <c r="AG14" s="440"/>
      <c r="AH14" s="440"/>
      <c r="AI14" s="440"/>
      <c r="AJ14" s="440"/>
      <c r="AK14" s="440"/>
      <c r="AL14" s="440"/>
      <c r="AM14" s="441"/>
    </row>
    <row r="15" spans="1:40" ht="4.5" customHeight="1">
      <c r="A15" s="1"/>
      <c r="Y15" s="442"/>
      <c r="Z15" s="440"/>
      <c r="AA15" s="440"/>
      <c r="AB15" s="440"/>
      <c r="AC15" s="440"/>
      <c r="AD15" s="440"/>
      <c r="AE15" s="440"/>
      <c r="AF15" s="440"/>
      <c r="AG15" s="440"/>
      <c r="AH15" s="440"/>
      <c r="AI15" s="440"/>
      <c r="AJ15" s="440"/>
      <c r="AK15" s="440"/>
      <c r="AL15" s="440"/>
      <c r="AM15" s="441"/>
    </row>
    <row r="16" spans="1:40" ht="15" customHeight="1">
      <c r="A16" s="412"/>
      <c r="B16" s="412"/>
      <c r="C16" s="412"/>
      <c r="D16" s="412"/>
      <c r="E16" s="412"/>
      <c r="F16" s="412"/>
      <c r="G16" s="412"/>
      <c r="H16" s="413"/>
      <c r="I16" s="414"/>
      <c r="J16" s="415"/>
      <c r="K16" s="416"/>
      <c r="N16" s="395"/>
      <c r="O16" s="395"/>
      <c r="P16" s="395"/>
      <c r="Q16" s="395"/>
      <c r="R16" s="395"/>
      <c r="S16" s="395"/>
      <c r="T16" s="395"/>
      <c r="U16" s="395"/>
      <c r="Y16" s="442"/>
      <c r="Z16" s="440"/>
      <c r="AA16" s="440"/>
      <c r="AB16" s="440"/>
      <c r="AC16" s="440"/>
      <c r="AD16" s="440"/>
      <c r="AE16" s="440"/>
      <c r="AF16" s="440"/>
      <c r="AG16" s="440"/>
      <c r="AH16" s="440"/>
      <c r="AI16" s="440"/>
      <c r="AJ16" s="440"/>
      <c r="AK16" s="440"/>
      <c r="AL16" s="440"/>
      <c r="AM16" s="441"/>
      <c r="AN16" s="4">
        <v>1</v>
      </c>
    </row>
    <row r="17" spans="1:40" ht="4.5" customHeight="1">
      <c r="A17" s="1"/>
      <c r="Y17" s="442"/>
      <c r="Z17" s="440"/>
      <c r="AA17" s="440"/>
      <c r="AB17" s="440"/>
      <c r="AC17" s="440"/>
      <c r="AD17" s="440"/>
      <c r="AE17" s="440"/>
      <c r="AF17" s="440"/>
      <c r="AG17" s="440"/>
      <c r="AH17" s="440"/>
      <c r="AI17" s="440"/>
      <c r="AJ17" s="440"/>
      <c r="AK17" s="440"/>
      <c r="AL17" s="440"/>
      <c r="AM17" s="441"/>
    </row>
    <row r="18" spans="1:40" ht="15" customHeight="1">
      <c r="A18" s="447" t="s">
        <v>11</v>
      </c>
      <c r="B18" s="447"/>
      <c r="C18" s="447"/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P18" s="448"/>
      <c r="Q18" s="449"/>
      <c r="R18" s="450"/>
      <c r="Y18" s="443"/>
      <c r="Z18" s="444"/>
      <c r="AA18" s="444"/>
      <c r="AB18" s="444"/>
      <c r="AC18" s="444"/>
      <c r="AD18" s="444"/>
      <c r="AE18" s="444"/>
      <c r="AF18" s="444"/>
      <c r="AG18" s="444"/>
      <c r="AH18" s="444"/>
      <c r="AI18" s="444"/>
      <c r="AJ18" s="444"/>
      <c r="AK18" s="444"/>
      <c r="AL18" s="444"/>
      <c r="AM18" s="445"/>
      <c r="AN18" s="1" t="str">
        <f>IF(PaymAppl_PartialPaymSelect=1,IF(TRIM(PaymAppl_PartialPaymID)="",""," / TZ " &amp; TRIM(PaymAppl_PartialPaymID))," / EndZ")</f>
        <v/>
      </c>
    </row>
    <row r="19" spans="1:40" s="3" customFormat="1" ht="3.7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40" ht="18" customHeight="1">
      <c r="A20" s="409" t="s">
        <v>12</v>
      </c>
      <c r="B20" s="410"/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1"/>
    </row>
    <row r="21" spans="1:40" s="3" customFormat="1" ht="3.75" customHeight="1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2"/>
    </row>
    <row r="22" spans="1:40" s="3" customFormat="1" ht="18" customHeight="1">
      <c r="A22" s="417" t="s">
        <v>13</v>
      </c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  <c r="AB22" s="418"/>
      <c r="AC22" s="418"/>
      <c r="AD22" s="418"/>
      <c r="AE22" s="418"/>
      <c r="AF22" s="418"/>
      <c r="AG22" s="418"/>
      <c r="AH22" s="418"/>
      <c r="AI22" s="418"/>
      <c r="AJ22" s="418"/>
      <c r="AK22" s="418"/>
      <c r="AL22" s="418"/>
      <c r="AM22" s="419"/>
    </row>
    <row r="23" spans="1:40" s="3" customFormat="1" ht="22.5" customHeight="1">
      <c r="A23" s="420" t="s">
        <v>14</v>
      </c>
      <c r="B23" s="421"/>
      <c r="C23" s="421"/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  <c r="AC23" s="421"/>
      <c r="AD23" s="421"/>
      <c r="AE23" s="421"/>
      <c r="AF23" s="421"/>
      <c r="AG23" s="421"/>
      <c r="AH23" s="421"/>
      <c r="AI23" s="421"/>
      <c r="AJ23" s="421"/>
      <c r="AK23" s="421"/>
      <c r="AL23" s="421"/>
      <c r="AM23" s="422"/>
    </row>
    <row r="24" spans="1:40" ht="3.75" customHeight="1">
      <c r="A24" s="1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4"/>
    </row>
    <row r="25" spans="1:40" ht="24" customHeight="1">
      <c r="A25" s="451" t="s">
        <v>15</v>
      </c>
      <c r="B25" s="452"/>
      <c r="C25" s="452"/>
      <c r="D25" s="452"/>
      <c r="E25" s="452"/>
      <c r="F25" s="452"/>
      <c r="G25" s="452"/>
      <c r="H25" s="452"/>
      <c r="I25" s="452"/>
      <c r="J25" s="452"/>
      <c r="K25" s="452"/>
      <c r="L25" s="452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  <c r="AA25" s="453"/>
      <c r="AB25" s="453"/>
      <c r="AC25" s="453"/>
      <c r="AD25" s="453"/>
      <c r="AE25" s="453"/>
      <c r="AF25" s="453"/>
      <c r="AG25" s="453"/>
      <c r="AH25" s="453"/>
      <c r="AI25" s="453"/>
      <c r="AJ25" s="453"/>
      <c r="AK25" s="453"/>
      <c r="AL25" s="453"/>
      <c r="AM25" s="454"/>
    </row>
    <row r="26" spans="1:40" ht="3.75" customHeight="1">
      <c r="A26" s="15"/>
      <c r="B26" s="1"/>
      <c r="C26" s="16"/>
      <c r="D26" s="16"/>
      <c r="E26" s="16"/>
      <c r="F26" s="16"/>
      <c r="G26" s="3"/>
      <c r="H26" s="3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"/>
      <c r="AM26" s="15"/>
    </row>
    <row r="27" spans="1:40" ht="18" customHeight="1">
      <c r="A27" s="409" t="s">
        <v>427</v>
      </c>
      <c r="B27" s="410"/>
      <c r="C27" s="410"/>
      <c r="D27" s="410"/>
      <c r="E27" s="410"/>
      <c r="F27" s="410"/>
      <c r="G27" s="410"/>
      <c r="H27" s="410"/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10"/>
      <c r="T27" s="410"/>
      <c r="U27" s="410"/>
      <c r="V27" s="410"/>
      <c r="W27" s="410"/>
      <c r="X27" s="410"/>
      <c r="Y27" s="410"/>
      <c r="Z27" s="410"/>
      <c r="AA27" s="410"/>
      <c r="AB27" s="410"/>
      <c r="AC27" s="410"/>
      <c r="AD27" s="410"/>
      <c r="AE27" s="410"/>
      <c r="AF27" s="410"/>
      <c r="AG27" s="410"/>
      <c r="AH27" s="410"/>
      <c r="AI27" s="410"/>
      <c r="AJ27" s="410"/>
      <c r="AK27" s="410"/>
      <c r="AL27" s="410"/>
      <c r="AM27" s="411"/>
      <c r="AN27" s="4">
        <v>1</v>
      </c>
    </row>
    <row r="28" spans="1:40" ht="4.6500000000000004" customHeight="1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9"/>
      <c r="AH28" s="19"/>
      <c r="AI28" s="19"/>
      <c r="AJ28" s="19"/>
      <c r="AK28" s="19"/>
      <c r="AL28" s="19"/>
      <c r="AM28" s="20"/>
      <c r="AN28" s="4"/>
    </row>
    <row r="29" spans="1:40" ht="19.5" customHeight="1">
      <c r="A29" s="455" t="s">
        <v>16</v>
      </c>
      <c r="B29" s="456"/>
      <c r="C29" s="456"/>
      <c r="D29" s="456"/>
      <c r="E29" s="456"/>
      <c r="F29" s="456"/>
      <c r="G29" s="456"/>
      <c r="H29" s="456"/>
      <c r="I29" s="456"/>
      <c r="J29" s="456"/>
      <c r="K29" s="456"/>
      <c r="L29" s="456"/>
      <c r="M29" s="457"/>
      <c r="N29" s="458"/>
      <c r="O29" s="458"/>
      <c r="P29" s="458"/>
      <c r="Q29" s="458"/>
      <c r="R29" s="458"/>
      <c r="S29" s="458"/>
      <c r="T29" s="458"/>
      <c r="U29" s="458"/>
      <c r="V29" s="459"/>
      <c r="W29" s="21"/>
      <c r="X29" s="460" t="s">
        <v>17</v>
      </c>
      <c r="Y29" s="461"/>
      <c r="Z29" s="461"/>
      <c r="AA29" s="461"/>
      <c r="AB29" s="461"/>
      <c r="AC29" s="461"/>
      <c r="AD29" s="461"/>
      <c r="AE29" s="462"/>
      <c r="AF29" s="463"/>
      <c r="AG29" s="464"/>
      <c r="AH29" s="464"/>
      <c r="AI29" s="464"/>
      <c r="AJ29" s="464"/>
      <c r="AK29" s="464"/>
      <c r="AL29" s="464"/>
      <c r="AM29" s="465"/>
      <c r="AN29" s="4" t="str">
        <f>IF(AN27=1,"Ja","Nein")</f>
        <v>Ja</v>
      </c>
    </row>
    <row r="30" spans="1:40" ht="4.6500000000000004" customHeight="1">
      <c r="A30" s="1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4"/>
      <c r="AN30" s="4"/>
    </row>
    <row r="31" spans="1:40" ht="18" customHeight="1">
      <c r="A31" s="466"/>
      <c r="B31" s="467"/>
      <c r="C31" s="467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8"/>
      <c r="AN31" s="4">
        <v>1</v>
      </c>
    </row>
    <row r="32" spans="1:40" s="3" customFormat="1" ht="18" customHeight="1">
      <c r="A32" s="22"/>
      <c r="B32" s="469" t="s">
        <v>18</v>
      </c>
      <c r="C32" s="470"/>
      <c r="D32" s="470"/>
      <c r="E32" s="470"/>
      <c r="F32" s="470"/>
      <c r="G32" s="470"/>
      <c r="H32" s="471"/>
      <c r="I32" s="472"/>
      <c r="J32" s="473"/>
      <c r="K32" s="473"/>
      <c r="L32" s="473"/>
      <c r="M32" s="473"/>
      <c r="N32" s="473"/>
      <c r="O32" s="473"/>
      <c r="P32" s="473"/>
      <c r="Q32" s="473"/>
      <c r="R32" s="473"/>
      <c r="S32" s="473"/>
      <c r="T32" s="473"/>
      <c r="U32" s="473"/>
      <c r="V32" s="473"/>
      <c r="W32" s="473"/>
      <c r="X32" s="473"/>
      <c r="Y32" s="474"/>
      <c r="Z32" s="9"/>
      <c r="AA32" s="475" t="s">
        <v>19</v>
      </c>
      <c r="AB32" s="476"/>
      <c r="AC32" s="476"/>
      <c r="AD32" s="476"/>
      <c r="AE32" s="477"/>
      <c r="AF32" s="23"/>
      <c r="AG32" s="23"/>
      <c r="AH32" s="23"/>
      <c r="AI32" s="23"/>
      <c r="AJ32" s="23"/>
      <c r="AK32" s="23"/>
      <c r="AL32" s="23"/>
      <c r="AM32" s="24"/>
      <c r="AN32" s="25" t="str">
        <f>TRIM(PaymAppl_IndividualName)</f>
        <v/>
      </c>
    </row>
    <row r="33" spans="1:40" s="3" customFormat="1" ht="4.6500000000000004" customHeight="1">
      <c r="A33" s="22"/>
      <c r="B33" s="26"/>
      <c r="C33" s="26"/>
      <c r="D33" s="26"/>
      <c r="E33" s="26"/>
      <c r="F33" s="26"/>
      <c r="G33" s="26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X33" s="9"/>
      <c r="Y33" s="9"/>
      <c r="Z33" s="9"/>
      <c r="AA33" s="9"/>
      <c r="AB33" s="9"/>
      <c r="AC33" s="9"/>
      <c r="AD33" s="9"/>
      <c r="AE33" s="9"/>
      <c r="AF33" s="28"/>
      <c r="AG33" s="16"/>
      <c r="AH33" s="16"/>
      <c r="AI33" s="16"/>
      <c r="AJ33" s="16"/>
      <c r="AK33" s="16"/>
      <c r="AL33" s="16"/>
      <c r="AM33" s="29"/>
      <c r="AN33" s="25"/>
    </row>
    <row r="34" spans="1:40" ht="18" customHeight="1">
      <c r="A34" s="466"/>
      <c r="B34" s="467"/>
      <c r="C34" s="467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7"/>
      <c r="AI34" s="467"/>
      <c r="AJ34" s="467"/>
      <c r="AK34" s="467"/>
      <c r="AL34" s="467"/>
      <c r="AM34" s="468"/>
      <c r="AN34" s="4"/>
    </row>
    <row r="35" spans="1:40" s="3" customFormat="1" ht="18" customHeight="1">
      <c r="A35" s="22"/>
      <c r="B35" s="480" t="s">
        <v>18</v>
      </c>
      <c r="C35" s="480"/>
      <c r="D35" s="480"/>
      <c r="E35" s="480"/>
      <c r="F35" s="480"/>
      <c r="G35" s="480"/>
      <c r="H35" s="480"/>
      <c r="I35" s="479"/>
      <c r="J35" s="479"/>
      <c r="K35" s="479"/>
      <c r="L35" s="479"/>
      <c r="M35" s="479"/>
      <c r="N35" s="479"/>
      <c r="O35" s="479"/>
      <c r="P35" s="479"/>
      <c r="Q35" s="479"/>
      <c r="R35" s="479"/>
      <c r="S35" s="479"/>
      <c r="T35" s="479"/>
      <c r="U35" s="479"/>
      <c r="V35" s="479"/>
      <c r="W35" s="479"/>
      <c r="X35" s="479"/>
      <c r="Y35" s="479"/>
      <c r="Z35" s="9"/>
      <c r="AA35" s="475" t="s">
        <v>19</v>
      </c>
      <c r="AB35" s="476"/>
      <c r="AC35" s="476"/>
      <c r="AD35" s="476"/>
      <c r="AE35" s="477"/>
      <c r="AF35" s="23"/>
      <c r="AG35" s="23"/>
      <c r="AH35" s="23"/>
      <c r="AI35" s="23"/>
      <c r="AJ35" s="23"/>
      <c r="AK35" s="23"/>
      <c r="AL35" s="23"/>
      <c r="AM35" s="24"/>
      <c r="AN35" s="25" t="str">
        <f>IF(TRIM(PaymAppl_CoupleNameA)="","???",TRIM(PaymAppl_CoupleNameA))</f>
        <v>???</v>
      </c>
    </row>
    <row r="36" spans="1:40" s="3" customFormat="1" ht="4.6500000000000004" customHeight="1">
      <c r="A36" s="22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8"/>
      <c r="P36" s="16"/>
      <c r="Q36" s="16"/>
      <c r="R36" s="16"/>
      <c r="S36" s="16"/>
      <c r="T36" s="16"/>
      <c r="U36" s="16"/>
      <c r="V36" s="16"/>
      <c r="X36" s="26"/>
      <c r="Y36" s="26"/>
      <c r="Z36" s="26"/>
      <c r="AA36" s="26"/>
      <c r="AB36" s="26"/>
      <c r="AC36" s="26"/>
      <c r="AD36" s="26"/>
      <c r="AE36" s="26"/>
      <c r="AF36" s="28"/>
      <c r="AG36" s="28"/>
      <c r="AH36" s="28"/>
      <c r="AI36" s="28"/>
      <c r="AJ36" s="28"/>
      <c r="AK36" s="28"/>
      <c r="AL36" s="28"/>
      <c r="AM36" s="30"/>
      <c r="AN36" s="25"/>
    </row>
    <row r="37" spans="1:40" s="3" customFormat="1" ht="18" customHeight="1">
      <c r="A37" s="22"/>
      <c r="B37" s="478" t="s">
        <v>18</v>
      </c>
      <c r="C37" s="478"/>
      <c r="D37" s="478"/>
      <c r="E37" s="478"/>
      <c r="F37" s="478"/>
      <c r="G37" s="478"/>
      <c r="H37" s="478"/>
      <c r="I37" s="479"/>
      <c r="J37" s="479"/>
      <c r="K37" s="479"/>
      <c r="L37" s="479"/>
      <c r="M37" s="479"/>
      <c r="N37" s="479"/>
      <c r="O37" s="479"/>
      <c r="P37" s="479"/>
      <c r="Q37" s="479"/>
      <c r="R37" s="479"/>
      <c r="S37" s="479"/>
      <c r="T37" s="479"/>
      <c r="U37" s="479"/>
      <c r="V37" s="479"/>
      <c r="W37" s="479"/>
      <c r="X37" s="479"/>
      <c r="Y37" s="479"/>
      <c r="Z37" s="9"/>
      <c r="AA37" s="475" t="s">
        <v>19</v>
      </c>
      <c r="AB37" s="476"/>
      <c r="AC37" s="476"/>
      <c r="AD37" s="476"/>
      <c r="AE37" s="477"/>
      <c r="AF37" s="23"/>
      <c r="AG37" s="23"/>
      <c r="AH37" s="23"/>
      <c r="AI37" s="23"/>
      <c r="AJ37" s="23"/>
      <c r="AK37" s="23"/>
      <c r="AL37" s="23"/>
      <c r="AM37" s="24"/>
      <c r="AN37" s="25" t="str">
        <f>IF(TRIM(PaymAppl_CoupleNameB)="","???",TRIM(PaymAppl_CoupleNameB))</f>
        <v>???</v>
      </c>
    </row>
    <row r="38" spans="1:40" s="3" customFormat="1" ht="4.6500000000000004" customHeight="1">
      <c r="A38" s="22"/>
      <c r="B38" s="9"/>
      <c r="C38" s="9"/>
      <c r="D38" s="9"/>
      <c r="E38" s="9"/>
      <c r="F38" s="9"/>
      <c r="G38" s="9"/>
      <c r="H38" s="26"/>
      <c r="I38" s="26"/>
      <c r="J38" s="26"/>
      <c r="K38" s="26"/>
      <c r="L38" s="26"/>
      <c r="M38" s="26"/>
      <c r="N38" s="26"/>
      <c r="O38" s="28"/>
      <c r="P38" s="16"/>
      <c r="Q38" s="16"/>
      <c r="R38" s="16"/>
      <c r="S38" s="16"/>
      <c r="T38" s="16"/>
      <c r="U38" s="16"/>
      <c r="V38" s="16"/>
      <c r="X38" s="26"/>
      <c r="Y38" s="26"/>
      <c r="Z38" s="26"/>
      <c r="AA38" s="26"/>
      <c r="AB38" s="26"/>
      <c r="AC38" s="26"/>
      <c r="AD38" s="26"/>
      <c r="AE38" s="26"/>
      <c r="AF38" s="28"/>
      <c r="AG38" s="16"/>
      <c r="AH38" s="16"/>
      <c r="AI38" s="16"/>
      <c r="AJ38" s="16"/>
      <c r="AK38" s="16"/>
      <c r="AL38" s="16"/>
      <c r="AM38" s="29"/>
      <c r="AN38" s="25"/>
    </row>
    <row r="39" spans="1:40" ht="18" customHeight="1">
      <c r="A39" s="486" t="s">
        <v>20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  <c r="AE39" s="487"/>
      <c r="AF39" s="487"/>
      <c r="AG39" s="487"/>
      <c r="AH39" s="487"/>
      <c r="AI39" s="487"/>
      <c r="AJ39" s="487"/>
      <c r="AK39" s="487"/>
      <c r="AL39" s="487"/>
      <c r="AM39" s="488"/>
      <c r="AN39" s="4"/>
    </row>
    <row r="40" spans="1:40" ht="18" customHeight="1">
      <c r="A40" s="31"/>
      <c r="B40" s="480" t="s">
        <v>21</v>
      </c>
      <c r="C40" s="480"/>
      <c r="D40" s="480"/>
      <c r="E40" s="480"/>
      <c r="F40" s="480"/>
      <c r="G40" s="480"/>
      <c r="H40" s="480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479"/>
      <c r="T40" s="479"/>
      <c r="U40" s="479"/>
      <c r="V40" s="479"/>
      <c r="W40" s="479"/>
      <c r="X40" s="479"/>
      <c r="Y40" s="479"/>
      <c r="Z40" s="479"/>
      <c r="AA40" s="479"/>
      <c r="AB40" s="479"/>
      <c r="AC40" s="479"/>
      <c r="AD40" s="479"/>
      <c r="AE40" s="479"/>
      <c r="AF40" s="479"/>
      <c r="AG40" s="479"/>
      <c r="AH40" s="479"/>
      <c r="AI40" s="479"/>
      <c r="AJ40" s="479"/>
      <c r="AK40" s="479"/>
      <c r="AL40" s="479"/>
      <c r="AM40" s="489"/>
      <c r="AN40" s="4" t="str">
        <f>TRIM(PaymAppl_LegalEntityName)</f>
        <v/>
      </c>
    </row>
    <row r="41" spans="1:40" ht="4.6500000000000004" customHeight="1">
      <c r="A41" s="31"/>
      <c r="B41" s="32"/>
      <c r="C41" s="32"/>
      <c r="D41" s="32"/>
      <c r="E41" s="32"/>
      <c r="F41" s="26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1"/>
      <c r="AJ41" s="1"/>
      <c r="AK41" s="1"/>
      <c r="AL41" s="1"/>
      <c r="AM41" s="14"/>
      <c r="AN41" s="4"/>
    </row>
    <row r="42" spans="1:40" ht="18" customHeight="1">
      <c r="A42" s="33"/>
      <c r="B42" s="480" t="s">
        <v>22</v>
      </c>
      <c r="C42" s="480"/>
      <c r="D42" s="480"/>
      <c r="E42" s="480"/>
      <c r="F42" s="480"/>
      <c r="G42" s="480"/>
      <c r="H42" s="480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479"/>
      <c r="T42" s="479"/>
      <c r="U42" s="479"/>
      <c r="V42" s="479"/>
      <c r="W42" s="479"/>
      <c r="X42" s="479"/>
      <c r="Y42" s="479"/>
      <c r="Z42" s="34"/>
      <c r="AA42" s="481" t="s">
        <v>23</v>
      </c>
      <c r="AB42" s="481"/>
      <c r="AC42" s="481"/>
      <c r="AD42" s="481"/>
      <c r="AE42" s="481"/>
      <c r="AF42" s="482"/>
      <c r="AG42" s="483"/>
      <c r="AH42" s="484"/>
      <c r="AI42" s="484"/>
      <c r="AJ42" s="484"/>
      <c r="AK42" s="484"/>
      <c r="AL42" s="484"/>
      <c r="AM42" s="485"/>
      <c r="AN42" s="4"/>
    </row>
    <row r="43" spans="1:40" s="3" customFormat="1" ht="4.5" customHeight="1">
      <c r="A43" s="490"/>
      <c r="B43" s="491"/>
      <c r="C43" s="491"/>
      <c r="D43" s="491"/>
      <c r="E43" s="491"/>
      <c r="F43" s="491"/>
      <c r="G43" s="491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1"/>
      <c r="S43" s="491"/>
      <c r="T43" s="491"/>
      <c r="U43" s="491"/>
      <c r="V43" s="491"/>
      <c r="W43" s="491"/>
      <c r="X43" s="491"/>
      <c r="Y43" s="491"/>
      <c r="Z43" s="491"/>
      <c r="AA43" s="491"/>
      <c r="AB43" s="491"/>
      <c r="AC43" s="491"/>
      <c r="AD43" s="491"/>
      <c r="AE43" s="491"/>
      <c r="AF43" s="491"/>
      <c r="AG43" s="491"/>
      <c r="AH43" s="491"/>
      <c r="AI43" s="491"/>
      <c r="AJ43" s="491"/>
      <c r="AK43" s="491"/>
      <c r="AL43" s="491"/>
      <c r="AM43" s="492"/>
      <c r="AN43" s="25"/>
    </row>
    <row r="44" spans="1:40" s="3" customFormat="1" ht="18" customHeight="1">
      <c r="A44" s="493"/>
      <c r="B44" s="491"/>
      <c r="C44" s="491"/>
      <c r="D44" s="491"/>
      <c r="E44" s="491"/>
      <c r="F44" s="491"/>
      <c r="G44" s="491"/>
      <c r="H44" s="491"/>
      <c r="I44" s="491"/>
      <c r="J44" s="491"/>
      <c r="K44" s="491"/>
      <c r="L44" s="491"/>
      <c r="M44" s="491"/>
      <c r="N44" s="491"/>
      <c r="O44" s="491"/>
      <c r="P44" s="491"/>
      <c r="Q44" s="491"/>
      <c r="R44" s="491"/>
      <c r="S44" s="491"/>
      <c r="T44" s="491"/>
      <c r="U44" s="491"/>
      <c r="V44" s="491"/>
      <c r="W44" s="491"/>
      <c r="X44" s="491"/>
      <c r="Y44" s="491"/>
      <c r="Z44" s="491"/>
      <c r="AA44" s="491"/>
      <c r="AB44" s="491"/>
      <c r="AC44" s="491"/>
      <c r="AD44" s="491"/>
      <c r="AE44" s="491"/>
      <c r="AF44" s="491"/>
      <c r="AG44" s="491"/>
      <c r="AH44" s="491"/>
      <c r="AI44" s="491"/>
      <c r="AJ44" s="491"/>
      <c r="AK44" s="491"/>
      <c r="AL44" s="491"/>
      <c r="AM44" s="492"/>
      <c r="AN44" s="25"/>
    </row>
    <row r="45" spans="1:40" ht="18" customHeight="1">
      <c r="A45" s="33"/>
      <c r="B45" s="471" t="s">
        <v>24</v>
      </c>
      <c r="C45" s="480"/>
      <c r="D45" s="480"/>
      <c r="E45" s="480"/>
      <c r="F45" s="480"/>
      <c r="G45" s="480"/>
      <c r="H45" s="480"/>
      <c r="I45" s="479"/>
      <c r="J45" s="479"/>
      <c r="K45" s="479"/>
      <c r="L45" s="479"/>
      <c r="M45" s="479"/>
      <c r="N45" s="479"/>
      <c r="O45" s="479"/>
      <c r="P45" s="479"/>
      <c r="Q45" s="479"/>
      <c r="R45" s="479"/>
      <c r="S45" s="479"/>
      <c r="T45" s="479"/>
      <c r="U45" s="479"/>
      <c r="V45" s="479"/>
      <c r="W45" s="479"/>
      <c r="X45" s="479"/>
      <c r="Y45" s="479"/>
      <c r="Z45" s="479"/>
      <c r="AA45" s="479"/>
      <c r="AB45" s="479"/>
      <c r="AC45" s="479"/>
      <c r="AD45" s="479"/>
      <c r="AE45" s="479"/>
      <c r="AF45" s="479"/>
      <c r="AG45" s="479"/>
      <c r="AH45" s="479"/>
      <c r="AI45" s="479"/>
      <c r="AJ45" s="479"/>
      <c r="AK45" s="479"/>
      <c r="AL45" s="479"/>
      <c r="AM45" s="489"/>
      <c r="AN45" s="1" t="str">
        <f>TRIM(PaymAppl_PersonGroupName)</f>
        <v/>
      </c>
    </row>
    <row r="46" spans="1:40" s="3" customFormat="1" ht="4.6500000000000004" customHeight="1">
      <c r="A46" s="22"/>
      <c r="B46" s="35"/>
      <c r="C46" s="35"/>
      <c r="D46" s="35"/>
      <c r="E46" s="35"/>
      <c r="F46" s="35"/>
      <c r="G46" s="35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9"/>
      <c r="AA46" s="26"/>
      <c r="AB46" s="26"/>
      <c r="AC46" s="26"/>
      <c r="AD46" s="26"/>
      <c r="AE46" s="26"/>
      <c r="AF46" s="28"/>
      <c r="AG46" s="16"/>
      <c r="AH46" s="16"/>
      <c r="AI46" s="16"/>
      <c r="AJ46" s="16"/>
      <c r="AK46" s="16"/>
      <c r="AL46" s="16"/>
      <c r="AM46" s="29"/>
    </row>
    <row r="47" spans="1:40" s="3" customFormat="1" ht="18" customHeight="1">
      <c r="A47" s="22"/>
      <c r="B47" s="480" t="s">
        <v>22</v>
      </c>
      <c r="C47" s="480"/>
      <c r="D47" s="480"/>
      <c r="E47" s="480"/>
      <c r="F47" s="480"/>
      <c r="G47" s="480"/>
      <c r="H47" s="480"/>
      <c r="I47" s="479"/>
      <c r="J47" s="479"/>
      <c r="K47" s="479"/>
      <c r="L47" s="479"/>
      <c r="M47" s="479"/>
      <c r="N47" s="479"/>
      <c r="O47" s="479"/>
      <c r="P47" s="479"/>
      <c r="Q47" s="479"/>
      <c r="R47" s="479"/>
      <c r="S47" s="479"/>
      <c r="T47" s="479"/>
      <c r="U47" s="479"/>
      <c r="V47" s="479"/>
      <c r="W47" s="479"/>
      <c r="X47" s="479"/>
      <c r="Y47" s="479"/>
      <c r="Z47" s="479"/>
      <c r="AA47" s="479"/>
      <c r="AB47" s="479"/>
      <c r="AC47" s="479"/>
      <c r="AD47" s="479"/>
      <c r="AE47" s="479"/>
      <c r="AF47" s="479"/>
      <c r="AG47" s="479"/>
      <c r="AH47" s="479"/>
      <c r="AI47" s="479"/>
      <c r="AJ47" s="479"/>
      <c r="AK47" s="479"/>
      <c r="AL47" s="479"/>
      <c r="AM47" s="489"/>
    </row>
    <row r="48" spans="1:40" s="3" customFormat="1" ht="4.5" customHeight="1">
      <c r="A48" s="22"/>
      <c r="B48" s="35"/>
      <c r="C48" s="35"/>
      <c r="D48" s="35"/>
      <c r="E48" s="35"/>
      <c r="F48" s="35"/>
      <c r="G48" s="35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9"/>
      <c r="AA48" s="26"/>
      <c r="AB48" s="26"/>
      <c r="AC48" s="26"/>
      <c r="AD48" s="26"/>
      <c r="AE48" s="26"/>
      <c r="AF48" s="28"/>
      <c r="AG48" s="16"/>
      <c r="AH48" s="16"/>
      <c r="AI48" s="16"/>
      <c r="AJ48" s="16"/>
      <c r="AK48" s="16"/>
      <c r="AL48" s="16"/>
      <c r="AM48" s="29"/>
    </row>
    <row r="49" spans="1:39" s="3" customFormat="1" ht="18" customHeight="1">
      <c r="A49" s="494" t="s">
        <v>25</v>
      </c>
      <c r="B49" s="495"/>
      <c r="C49" s="495"/>
      <c r="D49" s="495"/>
      <c r="E49" s="495"/>
      <c r="F49" s="495"/>
      <c r="G49" s="495"/>
      <c r="H49" s="495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496"/>
      <c r="Z49" s="27"/>
      <c r="AA49" s="475" t="s">
        <v>19</v>
      </c>
      <c r="AB49" s="476"/>
      <c r="AC49" s="476"/>
      <c r="AD49" s="476"/>
      <c r="AE49" s="477"/>
      <c r="AF49" s="23"/>
      <c r="AG49" s="23"/>
      <c r="AH49" s="23"/>
      <c r="AI49" s="23"/>
      <c r="AJ49" s="23"/>
      <c r="AK49" s="23"/>
      <c r="AL49" s="23"/>
      <c r="AM49" s="24"/>
    </row>
    <row r="50" spans="1:39" s="3" customFormat="1" ht="4.6500000000000004" customHeight="1">
      <c r="A50" s="37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27"/>
      <c r="AA50" s="26"/>
      <c r="AB50" s="26"/>
      <c r="AC50" s="26"/>
      <c r="AD50" s="26"/>
      <c r="AE50" s="26"/>
      <c r="AF50" s="38"/>
      <c r="AG50" s="39"/>
      <c r="AH50" s="39"/>
      <c r="AI50" s="39"/>
      <c r="AJ50" s="39"/>
      <c r="AK50" s="39"/>
      <c r="AL50" s="39"/>
      <c r="AM50" s="40"/>
    </row>
    <row r="51" spans="1:39" s="3" customFormat="1" ht="18" customHeight="1">
      <c r="A51" s="494" t="s">
        <v>25</v>
      </c>
      <c r="B51" s="495"/>
      <c r="C51" s="495"/>
      <c r="D51" s="495"/>
      <c r="E51" s="495"/>
      <c r="F51" s="495"/>
      <c r="G51" s="495"/>
      <c r="H51" s="495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496"/>
      <c r="Z51" s="27"/>
      <c r="AA51" s="475" t="s">
        <v>19</v>
      </c>
      <c r="AB51" s="476"/>
      <c r="AC51" s="476"/>
      <c r="AD51" s="476"/>
      <c r="AE51" s="477"/>
      <c r="AF51" s="23"/>
      <c r="AG51" s="23"/>
      <c r="AH51" s="23"/>
      <c r="AI51" s="23"/>
      <c r="AJ51" s="23"/>
      <c r="AK51" s="23"/>
      <c r="AL51" s="23"/>
      <c r="AM51" s="24"/>
    </row>
    <row r="52" spans="1:39" s="3" customFormat="1" ht="4.6500000000000004" customHeight="1">
      <c r="A52" s="37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27"/>
      <c r="AA52" s="26"/>
      <c r="AB52" s="26"/>
      <c r="AC52" s="26"/>
      <c r="AD52" s="26"/>
      <c r="AE52" s="26"/>
      <c r="AF52" s="38"/>
      <c r="AG52" s="39"/>
      <c r="AH52" s="39"/>
      <c r="AI52" s="39"/>
      <c r="AJ52" s="39"/>
      <c r="AK52" s="39"/>
      <c r="AL52" s="39"/>
      <c r="AM52" s="40"/>
    </row>
    <row r="53" spans="1:39" ht="18" customHeight="1">
      <c r="A53" s="497" t="s">
        <v>26</v>
      </c>
      <c r="B53" s="480"/>
      <c r="C53" s="480"/>
      <c r="D53" s="480"/>
      <c r="E53" s="480"/>
      <c r="F53" s="480"/>
      <c r="G53" s="480"/>
      <c r="H53" s="480"/>
      <c r="I53" s="480"/>
      <c r="J53" s="480"/>
      <c r="K53" s="480"/>
      <c r="L53" s="480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496"/>
      <c r="Z53" s="496"/>
      <c r="AA53" s="496"/>
      <c r="AB53" s="496"/>
      <c r="AC53" s="496"/>
      <c r="AD53" s="496"/>
      <c r="AE53" s="496"/>
      <c r="AF53" s="496"/>
      <c r="AG53" s="496"/>
      <c r="AH53" s="496"/>
      <c r="AI53" s="496"/>
      <c r="AJ53" s="496"/>
      <c r="AK53" s="496"/>
      <c r="AL53" s="496"/>
      <c r="AM53" s="498"/>
    </row>
    <row r="54" spans="1:39" ht="4.6500000000000004" customHeight="1">
      <c r="A54" s="41"/>
      <c r="B54" s="42"/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  <c r="P54" s="8"/>
      <c r="Q54" s="8"/>
      <c r="R54" s="8"/>
      <c r="S54" s="8"/>
      <c r="T54" s="8"/>
      <c r="U54" s="8"/>
      <c r="V54" s="8"/>
      <c r="W54" s="8"/>
      <c r="X54" s="7"/>
      <c r="Y54" s="8"/>
      <c r="Z54" s="8"/>
      <c r="AA54" s="8"/>
      <c r="AB54" s="45"/>
      <c r="AC54" s="45"/>
      <c r="AD54" s="45"/>
      <c r="AE54" s="45"/>
      <c r="AF54" s="8"/>
      <c r="AG54" s="8"/>
      <c r="AH54" s="8"/>
      <c r="AI54" s="8"/>
      <c r="AJ54" s="8"/>
      <c r="AK54" s="8"/>
      <c r="AL54" s="8"/>
      <c r="AM54" s="46"/>
    </row>
    <row r="55" spans="1:39" ht="18" customHeight="1">
      <c r="A55" s="494" t="s">
        <v>27</v>
      </c>
      <c r="B55" s="495"/>
      <c r="C55" s="495"/>
      <c r="D55" s="495"/>
      <c r="E55" s="495"/>
      <c r="F55" s="495"/>
      <c r="G55" s="495"/>
      <c r="H55" s="495"/>
      <c r="I55" s="495"/>
      <c r="J55" s="495"/>
      <c r="K55" s="495"/>
      <c r="L55" s="495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496"/>
      <c r="Z55" s="496"/>
      <c r="AA55" s="496"/>
      <c r="AB55" s="496"/>
      <c r="AC55" s="496"/>
      <c r="AD55" s="496"/>
      <c r="AE55" s="496"/>
      <c r="AF55" s="496"/>
      <c r="AG55" s="496"/>
      <c r="AH55" s="496"/>
      <c r="AI55" s="496"/>
      <c r="AJ55" s="496"/>
      <c r="AK55" s="496"/>
      <c r="AL55" s="496"/>
      <c r="AM55" s="498"/>
    </row>
    <row r="56" spans="1:39" ht="4.6500000000000004" customHeight="1">
      <c r="A56" s="41"/>
      <c r="B56" s="42"/>
      <c r="C56" s="42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  <c r="P56" s="8"/>
      <c r="Q56" s="8"/>
      <c r="R56" s="8"/>
      <c r="S56" s="8"/>
      <c r="T56" s="8"/>
      <c r="U56" s="8"/>
      <c r="V56" s="8"/>
      <c r="W56" s="8"/>
      <c r="X56" s="7"/>
      <c r="Y56" s="8"/>
      <c r="Z56" s="8"/>
      <c r="AA56" s="8"/>
      <c r="AB56" s="45"/>
      <c r="AC56" s="45"/>
      <c r="AD56" s="45"/>
      <c r="AE56" s="45"/>
      <c r="AF56" s="8"/>
      <c r="AG56" s="8"/>
      <c r="AH56" s="8"/>
      <c r="AI56" s="8"/>
      <c r="AJ56" s="8"/>
      <c r="AK56" s="8"/>
      <c r="AL56" s="8"/>
      <c r="AM56" s="46"/>
    </row>
    <row r="57" spans="1:39" ht="18" customHeight="1">
      <c r="A57" s="494" t="s">
        <v>28</v>
      </c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496"/>
      <c r="Z57" s="496"/>
      <c r="AA57" s="496"/>
      <c r="AB57" s="496"/>
      <c r="AC57" s="496"/>
      <c r="AD57" s="496"/>
      <c r="AE57" s="496"/>
      <c r="AF57" s="496"/>
      <c r="AG57" s="496"/>
      <c r="AH57" s="496"/>
      <c r="AI57" s="496"/>
      <c r="AJ57" s="496"/>
      <c r="AK57" s="496"/>
      <c r="AL57" s="496"/>
      <c r="AM57" s="498"/>
    </row>
    <row r="58" spans="1:39" ht="4.6500000000000004" customHeight="1">
      <c r="A58" s="41"/>
      <c r="B58" s="4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  <c r="P58" s="8"/>
      <c r="Q58" s="8"/>
      <c r="R58" s="8"/>
      <c r="S58" s="8"/>
      <c r="T58" s="8"/>
      <c r="U58" s="8"/>
      <c r="V58" s="8"/>
      <c r="W58" s="8"/>
      <c r="X58" s="7"/>
      <c r="Y58" s="8"/>
      <c r="Z58" s="8"/>
      <c r="AA58" s="8"/>
      <c r="AB58" s="45"/>
      <c r="AC58" s="45"/>
      <c r="AD58" s="45"/>
      <c r="AE58" s="45"/>
      <c r="AF58" s="8"/>
      <c r="AG58" s="8"/>
      <c r="AH58" s="8"/>
      <c r="AI58" s="8"/>
      <c r="AJ58" s="8"/>
      <c r="AK58" s="8"/>
      <c r="AL58" s="8"/>
      <c r="AM58" s="46"/>
    </row>
    <row r="59" spans="1:39" ht="18" customHeight="1">
      <c r="A59" s="494" t="s">
        <v>29</v>
      </c>
      <c r="B59" s="495"/>
      <c r="C59" s="495"/>
      <c r="D59" s="495"/>
      <c r="E59" s="495"/>
      <c r="F59" s="495"/>
      <c r="G59" s="495"/>
      <c r="H59" s="495"/>
      <c r="I59" s="495"/>
      <c r="J59" s="495"/>
      <c r="K59" s="495"/>
      <c r="L59" s="495"/>
      <c r="M59" s="496"/>
      <c r="N59" s="496"/>
      <c r="O59" s="496"/>
      <c r="P59" s="496"/>
      <c r="Q59" s="496"/>
      <c r="R59" s="496"/>
      <c r="S59" s="496"/>
      <c r="T59" s="496"/>
      <c r="U59" s="496"/>
      <c r="V59" s="496"/>
      <c r="W59" s="496"/>
      <c r="X59" s="496"/>
      <c r="Y59" s="496"/>
      <c r="Z59" s="496"/>
      <c r="AA59" s="496"/>
      <c r="AB59" s="496"/>
      <c r="AC59" s="496"/>
      <c r="AD59" s="496"/>
      <c r="AE59" s="496"/>
      <c r="AF59" s="496"/>
      <c r="AG59" s="496"/>
      <c r="AH59" s="496"/>
      <c r="AI59" s="496"/>
      <c r="AJ59" s="496"/>
      <c r="AK59" s="496"/>
      <c r="AL59" s="496"/>
      <c r="AM59" s="498"/>
    </row>
    <row r="60" spans="1:39" ht="4.6500000000000004" customHeight="1">
      <c r="A60" s="41"/>
      <c r="B60" s="42"/>
      <c r="C60" s="42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  <c r="P60" s="8"/>
      <c r="Q60" s="8"/>
      <c r="R60" s="8"/>
      <c r="S60" s="8"/>
      <c r="T60" s="8"/>
      <c r="U60" s="8"/>
      <c r="V60" s="8"/>
      <c r="W60" s="8"/>
      <c r="X60" s="7"/>
      <c r="Y60" s="8"/>
      <c r="Z60" s="8"/>
      <c r="AA60" s="8"/>
      <c r="AB60" s="45"/>
      <c r="AC60" s="45"/>
      <c r="AD60" s="45"/>
      <c r="AE60" s="45"/>
      <c r="AF60" s="8"/>
      <c r="AG60" s="8"/>
      <c r="AH60" s="8"/>
      <c r="AI60" s="8"/>
      <c r="AJ60" s="8"/>
      <c r="AK60" s="8"/>
      <c r="AL60" s="8"/>
      <c r="AM60" s="46"/>
    </row>
    <row r="61" spans="1:39" ht="18" customHeight="1">
      <c r="A61" s="521" t="s">
        <v>30</v>
      </c>
      <c r="B61" s="522"/>
      <c r="C61" s="522"/>
      <c r="D61" s="522"/>
      <c r="E61" s="522"/>
      <c r="F61" s="522"/>
      <c r="G61" s="522"/>
      <c r="H61" s="522"/>
      <c r="I61" s="522"/>
      <c r="J61" s="522"/>
      <c r="K61" s="522"/>
      <c r="L61" s="522"/>
      <c r="M61" s="523"/>
      <c r="N61" s="523"/>
      <c r="O61" s="523"/>
      <c r="P61" s="523"/>
      <c r="Q61" s="523"/>
      <c r="R61" s="523"/>
      <c r="S61" s="523"/>
      <c r="T61" s="523"/>
      <c r="U61" s="523"/>
      <c r="V61" s="523"/>
      <c r="W61" s="523"/>
      <c r="X61" s="523"/>
      <c r="Y61" s="523"/>
      <c r="Z61" s="523"/>
      <c r="AA61" s="523"/>
      <c r="AB61" s="523"/>
      <c r="AC61" s="523"/>
      <c r="AD61" s="523"/>
      <c r="AE61" s="523"/>
      <c r="AF61" s="523"/>
      <c r="AG61" s="523"/>
      <c r="AH61" s="523"/>
      <c r="AI61" s="523"/>
      <c r="AJ61" s="523"/>
      <c r="AK61" s="523"/>
      <c r="AL61" s="523"/>
      <c r="AM61" s="524"/>
    </row>
    <row r="62" spans="1:39" s="3" customFormat="1" ht="4.6500000000000004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</row>
    <row r="63" spans="1:39" ht="18" customHeight="1">
      <c r="A63" s="510" t="s">
        <v>31</v>
      </c>
      <c r="B63" s="511"/>
      <c r="C63" s="511"/>
      <c r="D63" s="511"/>
      <c r="E63" s="511"/>
      <c r="F63" s="511"/>
      <c r="G63" s="511"/>
      <c r="H63" s="511"/>
      <c r="I63" s="511"/>
      <c r="J63" s="511"/>
      <c r="K63" s="511"/>
      <c r="L63" s="511"/>
      <c r="M63" s="511"/>
      <c r="N63" s="511"/>
      <c r="O63" s="511"/>
      <c r="P63" s="511"/>
      <c r="Q63" s="511"/>
      <c r="R63" s="511"/>
      <c r="S63" s="511"/>
      <c r="T63" s="511"/>
      <c r="U63" s="511"/>
      <c r="V63" s="511"/>
      <c r="W63" s="511"/>
      <c r="X63" s="511"/>
      <c r="Y63" s="511"/>
      <c r="Z63" s="511"/>
      <c r="AA63" s="511"/>
      <c r="AB63" s="511"/>
      <c r="AC63" s="511"/>
      <c r="AD63" s="511"/>
      <c r="AE63" s="511"/>
      <c r="AF63" s="511"/>
      <c r="AG63" s="511"/>
      <c r="AH63" s="511"/>
      <c r="AI63" s="511"/>
      <c r="AJ63" s="511"/>
      <c r="AK63" s="511"/>
      <c r="AL63" s="511"/>
      <c r="AM63" s="512"/>
    </row>
    <row r="64" spans="1:39" ht="3.75" customHeight="1">
      <c r="A64" s="1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4"/>
    </row>
    <row r="65" spans="1:39" ht="18" customHeight="1">
      <c r="A65" s="515" t="s">
        <v>32</v>
      </c>
      <c r="B65" s="509"/>
      <c r="C65" s="509"/>
      <c r="D65" s="509"/>
      <c r="E65" s="457"/>
      <c r="F65" s="458"/>
      <c r="G65" s="458"/>
      <c r="H65" s="458"/>
      <c r="I65" s="458"/>
      <c r="J65" s="458"/>
      <c r="K65" s="458"/>
      <c r="L65" s="458"/>
      <c r="M65" s="458"/>
      <c r="N65" s="458"/>
      <c r="O65" s="458"/>
      <c r="P65" s="458"/>
      <c r="Q65" s="458"/>
      <c r="R65" s="458"/>
      <c r="S65" s="458"/>
      <c r="T65" s="458"/>
      <c r="U65" s="458"/>
      <c r="V65" s="458"/>
      <c r="W65" s="458"/>
      <c r="X65" s="458"/>
      <c r="Y65" s="459"/>
      <c r="Z65" s="48"/>
      <c r="AA65" s="509" t="s">
        <v>33</v>
      </c>
      <c r="AB65" s="509"/>
      <c r="AC65" s="509"/>
      <c r="AD65" s="509"/>
      <c r="AE65" s="516"/>
      <c r="AF65" s="517"/>
      <c r="AG65" s="517"/>
      <c r="AH65" s="517"/>
      <c r="AI65" s="517"/>
      <c r="AJ65" s="517"/>
      <c r="AK65" s="517"/>
      <c r="AL65" s="517"/>
      <c r="AM65" s="518"/>
    </row>
    <row r="66" spans="1:39" ht="2.25" customHeight="1">
      <c r="A66" s="1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4"/>
    </row>
    <row r="67" spans="1:39" ht="27.75" customHeight="1">
      <c r="A67" s="513" t="s">
        <v>34</v>
      </c>
      <c r="B67" s="514"/>
      <c r="C67" s="514"/>
      <c r="D67" s="514"/>
      <c r="E67" s="514"/>
      <c r="F67" s="519" t="s">
        <v>35</v>
      </c>
      <c r="G67" s="519"/>
      <c r="H67" s="519"/>
      <c r="I67" s="519"/>
      <c r="J67" s="519"/>
      <c r="K67" s="519"/>
      <c r="L67" s="519"/>
      <c r="M67" s="519"/>
      <c r="N67" s="519"/>
      <c r="O67" s="519"/>
      <c r="P67" s="519"/>
      <c r="Q67" s="519"/>
      <c r="R67" s="519"/>
      <c r="S67" s="519"/>
      <c r="T67" s="519"/>
      <c r="U67" s="519"/>
      <c r="V67" s="519"/>
      <c r="W67" s="519"/>
      <c r="X67" s="519"/>
      <c r="Y67" s="519"/>
      <c r="Z67" s="519"/>
      <c r="AA67" s="519"/>
      <c r="AB67" s="519"/>
      <c r="AC67" s="519"/>
      <c r="AD67" s="519"/>
      <c r="AE67" s="519"/>
      <c r="AF67" s="519"/>
      <c r="AG67" s="519"/>
      <c r="AH67" s="519"/>
      <c r="AI67" s="519"/>
      <c r="AJ67" s="519"/>
      <c r="AK67" s="519"/>
      <c r="AL67" s="519"/>
      <c r="AM67" s="520"/>
    </row>
    <row r="68" spans="1:39" s="3" customFormat="1" ht="4.6500000000000004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</row>
    <row r="69" spans="1:39" ht="15" customHeight="1">
      <c r="A69" s="495" t="s">
        <v>36</v>
      </c>
      <c r="B69" s="495"/>
      <c r="C69" s="495"/>
      <c r="D69" s="495"/>
      <c r="E69" s="495"/>
      <c r="F69" s="495"/>
      <c r="G69" s="495"/>
      <c r="H69" s="508" t="str">
        <f>IF(AN31=1,AN32,IF(AN31=2,AN35 &amp; "/" &amp; AN37,IF(AN31=3,AN40,IF(AN31=4,AN45,"???"))))</f>
        <v/>
      </c>
      <c r="I69" s="508"/>
      <c r="J69" s="508"/>
      <c r="K69" s="508"/>
      <c r="L69" s="508"/>
      <c r="M69" s="508"/>
      <c r="N69" s="508"/>
      <c r="O69" s="508"/>
      <c r="P69" s="508"/>
      <c r="Q69" s="508"/>
      <c r="R69" s="508"/>
      <c r="S69" s="508"/>
      <c r="T69" s="508"/>
      <c r="U69" s="508"/>
      <c r="V69" s="27"/>
      <c r="W69" s="509" t="s">
        <v>37</v>
      </c>
      <c r="X69" s="509"/>
      <c r="Y69" s="509"/>
      <c r="Z69" s="509"/>
      <c r="AA69" s="509"/>
      <c r="AB69" s="509"/>
      <c r="AC69" s="509"/>
      <c r="AD69" s="509"/>
      <c r="AE69" s="509"/>
      <c r="AF69" s="502" t="str">
        <f>IF(ISBLANK(M29),"",M29)</f>
        <v/>
      </c>
      <c r="AG69" s="503"/>
      <c r="AH69" s="503"/>
      <c r="AI69" s="503"/>
      <c r="AJ69" s="503"/>
      <c r="AK69" s="503"/>
      <c r="AL69" s="503"/>
      <c r="AM69" s="504"/>
    </row>
    <row r="70" spans="1:39" ht="7.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</row>
    <row r="71" spans="1:39" ht="15" customHeight="1">
      <c r="A71" s="505" t="s">
        <v>38</v>
      </c>
      <c r="B71" s="506"/>
      <c r="C71" s="506"/>
      <c r="D71" s="506"/>
      <c r="E71" s="506"/>
      <c r="F71" s="506"/>
      <c r="G71" s="506"/>
      <c r="H71" s="506"/>
      <c r="I71" s="506"/>
      <c r="J71" s="506"/>
      <c r="K71" s="506"/>
      <c r="L71" s="506"/>
      <c r="M71" s="506"/>
      <c r="N71" s="506"/>
      <c r="O71" s="506"/>
      <c r="P71" s="506"/>
      <c r="Q71" s="506"/>
      <c r="R71" s="506"/>
      <c r="S71" s="506"/>
      <c r="T71" s="506"/>
      <c r="U71" s="506"/>
      <c r="V71" s="506"/>
      <c r="W71" s="506"/>
      <c r="X71" s="506"/>
      <c r="Y71" s="506"/>
      <c r="Z71" s="506"/>
      <c r="AA71" s="506"/>
      <c r="AB71" s="506"/>
      <c r="AC71" s="506"/>
      <c r="AD71" s="506"/>
      <c r="AE71" s="506"/>
      <c r="AF71" s="506"/>
      <c r="AG71" s="506"/>
      <c r="AH71" s="506"/>
      <c r="AI71" s="506"/>
      <c r="AJ71" s="506"/>
      <c r="AK71" s="506"/>
      <c r="AL71" s="506"/>
      <c r="AM71" s="507"/>
    </row>
    <row r="72" spans="1:39" s="3" customFormat="1" ht="3.75" customHeight="1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49"/>
    </row>
    <row r="73" spans="1:39" s="3" customFormat="1" ht="15" customHeight="1">
      <c r="A73" s="525" t="s">
        <v>39</v>
      </c>
      <c r="B73" s="526"/>
      <c r="C73" s="526"/>
      <c r="D73" s="526"/>
      <c r="E73" s="526"/>
      <c r="F73" s="526"/>
      <c r="G73" s="526"/>
      <c r="H73" s="526"/>
      <c r="I73" s="526"/>
      <c r="J73" s="526"/>
      <c r="K73" s="526"/>
      <c r="L73" s="526"/>
      <c r="M73" s="526"/>
      <c r="N73" s="526"/>
      <c r="O73" s="526"/>
      <c r="P73" s="526"/>
      <c r="Q73" s="526"/>
      <c r="R73" s="526"/>
      <c r="S73" s="526"/>
      <c r="T73" s="526"/>
      <c r="U73" s="526"/>
      <c r="V73" s="526"/>
      <c r="W73" s="526"/>
      <c r="X73" s="526"/>
      <c r="Y73" s="526"/>
      <c r="Z73" s="526"/>
      <c r="AA73" s="526"/>
      <c r="AB73" s="526"/>
      <c r="AC73" s="526"/>
      <c r="AD73" s="526"/>
      <c r="AE73" s="526"/>
      <c r="AF73" s="526"/>
      <c r="AG73" s="526"/>
      <c r="AH73" s="526"/>
      <c r="AI73" s="526"/>
      <c r="AJ73" s="526"/>
      <c r="AK73" s="526"/>
      <c r="AL73" s="526"/>
      <c r="AM73" s="527"/>
    </row>
    <row r="74" spans="1:39" s="3" customFormat="1" ht="3.75" customHeight="1"/>
    <row r="75" spans="1:39" s="3" customFormat="1" ht="22.5" customHeight="1">
      <c r="C75" s="499" t="s">
        <v>40</v>
      </c>
      <c r="D75" s="500"/>
      <c r="E75" s="500"/>
      <c r="F75" s="500"/>
      <c r="G75" s="500"/>
      <c r="H75" s="500"/>
      <c r="I75" s="500"/>
      <c r="J75" s="501"/>
      <c r="L75" s="499" t="s">
        <v>41</v>
      </c>
      <c r="M75" s="500"/>
      <c r="N75" s="500"/>
      <c r="O75" s="500"/>
      <c r="P75" s="500"/>
      <c r="Q75" s="500"/>
      <c r="R75" s="500"/>
      <c r="S75" s="501"/>
      <c r="U75" s="499" t="s">
        <v>39</v>
      </c>
      <c r="V75" s="500"/>
      <c r="W75" s="500"/>
      <c r="X75" s="500"/>
      <c r="Y75" s="500"/>
      <c r="Z75" s="500"/>
      <c r="AA75" s="500"/>
      <c r="AB75" s="501"/>
      <c r="AD75" s="499" t="s">
        <v>42</v>
      </c>
      <c r="AE75" s="500"/>
      <c r="AF75" s="500"/>
      <c r="AG75" s="500"/>
      <c r="AH75" s="500"/>
      <c r="AI75" s="500"/>
      <c r="AJ75" s="500"/>
      <c r="AK75" s="501"/>
    </row>
    <row r="76" spans="1:39" s="3" customFormat="1" ht="3.75" customHeight="1"/>
    <row r="77" spans="1:39" s="3" customFormat="1" ht="19.5" customHeight="1">
      <c r="C77" s="533"/>
      <c r="D77" s="534"/>
      <c r="E77" s="534"/>
      <c r="F77" s="534"/>
      <c r="G77" s="534"/>
      <c r="H77" s="535"/>
      <c r="I77" s="539" t="s">
        <v>43</v>
      </c>
      <c r="J77" s="540"/>
      <c r="L77" s="533"/>
      <c r="M77" s="534"/>
      <c r="N77" s="534"/>
      <c r="O77" s="534"/>
      <c r="P77" s="534"/>
      <c r="Q77" s="535"/>
      <c r="R77" s="539" t="s">
        <v>43</v>
      </c>
      <c r="S77" s="540"/>
      <c r="U77" s="533"/>
      <c r="V77" s="534"/>
      <c r="W77" s="534"/>
      <c r="X77" s="534"/>
      <c r="Y77" s="534"/>
      <c r="Z77" s="535"/>
      <c r="AA77" s="539" t="s">
        <v>43</v>
      </c>
      <c r="AB77" s="540"/>
      <c r="AD77" s="533"/>
      <c r="AE77" s="534"/>
      <c r="AF77" s="534"/>
      <c r="AG77" s="534"/>
      <c r="AH77" s="534"/>
      <c r="AI77" s="535"/>
      <c r="AJ77" s="539" t="s">
        <v>43</v>
      </c>
      <c r="AK77" s="540"/>
    </row>
    <row r="78" spans="1:39" s="3" customFormat="1" ht="7.5" customHeight="1"/>
    <row r="79" spans="1:39" s="3" customFormat="1" ht="15" customHeight="1">
      <c r="A79" s="542" t="s">
        <v>44</v>
      </c>
      <c r="B79" s="543"/>
      <c r="C79" s="543"/>
      <c r="D79" s="543"/>
      <c r="E79" s="543"/>
      <c r="F79" s="543"/>
      <c r="G79" s="543"/>
      <c r="H79" s="543"/>
      <c r="I79" s="543"/>
      <c r="J79" s="543"/>
      <c r="K79" s="543"/>
      <c r="L79" s="543"/>
      <c r="M79" s="543"/>
      <c r="N79" s="543"/>
      <c r="O79" s="543"/>
      <c r="P79" s="543"/>
      <c r="Q79" s="543"/>
      <c r="R79" s="543"/>
      <c r="S79" s="543"/>
      <c r="T79" s="544"/>
      <c r="W79" s="545" t="s">
        <v>45</v>
      </c>
      <c r="X79" s="546"/>
      <c r="Y79" s="547"/>
      <c r="Z79" s="548"/>
      <c r="AA79" s="548"/>
      <c r="AB79" s="548"/>
      <c r="AC79" s="549"/>
      <c r="AE79" s="545" t="s">
        <v>46</v>
      </c>
      <c r="AF79" s="546"/>
      <c r="AG79" s="547"/>
      <c r="AH79" s="548"/>
      <c r="AI79" s="548"/>
      <c r="AJ79" s="548"/>
      <c r="AK79" s="549"/>
    </row>
    <row r="80" spans="1:39" ht="5.25" customHeight="1"/>
    <row r="81" spans="1:39" ht="26.25" customHeight="1">
      <c r="A81" s="536" t="s">
        <v>47</v>
      </c>
      <c r="B81" s="537"/>
      <c r="C81" s="537"/>
      <c r="D81" s="537"/>
      <c r="E81" s="537"/>
      <c r="F81" s="537"/>
      <c r="G81" s="537"/>
      <c r="H81" s="537"/>
      <c r="I81" s="537"/>
      <c r="J81" s="537"/>
      <c r="K81" s="537"/>
      <c r="L81" s="537"/>
      <c r="M81" s="537"/>
      <c r="N81" s="537"/>
      <c r="O81" s="537"/>
      <c r="P81" s="537"/>
      <c r="Q81" s="537"/>
      <c r="R81" s="537"/>
      <c r="S81" s="537"/>
      <c r="T81" s="537"/>
      <c r="U81" s="537"/>
      <c r="V81" s="537"/>
      <c r="W81" s="537"/>
      <c r="X81" s="537"/>
      <c r="Y81" s="538"/>
      <c r="Z81" s="51"/>
      <c r="AA81" s="530" t="s">
        <v>48</v>
      </c>
      <c r="AB81" s="532"/>
      <c r="AC81" s="52"/>
      <c r="AD81" s="530" t="s">
        <v>49</v>
      </c>
      <c r="AE81" s="531"/>
      <c r="AF81" s="531"/>
      <c r="AG81" s="532"/>
      <c r="AH81" s="52"/>
      <c r="AI81" s="530" t="s">
        <v>50</v>
      </c>
      <c r="AJ81" s="531"/>
      <c r="AK81" s="531"/>
      <c r="AL81" s="532"/>
      <c r="AM81" s="53"/>
    </row>
    <row r="82" spans="1:39" ht="3.75" customHeight="1">
      <c r="A82" s="54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5"/>
      <c r="AB82" s="55"/>
      <c r="AC82" s="56"/>
      <c r="AD82" s="55"/>
      <c r="AE82" s="55"/>
      <c r="AF82" s="55"/>
      <c r="AG82" s="55"/>
      <c r="AH82" s="56"/>
      <c r="AI82" s="55"/>
      <c r="AJ82" s="55"/>
      <c r="AK82" s="55"/>
      <c r="AL82" s="55"/>
      <c r="AM82" s="57"/>
    </row>
    <row r="83" spans="1:39" ht="15" customHeight="1">
      <c r="A83" s="528" t="s">
        <v>51</v>
      </c>
      <c r="B83" s="529"/>
      <c r="C83" s="529"/>
      <c r="D83" s="529"/>
      <c r="E83" s="529"/>
      <c r="F83" s="529"/>
      <c r="G83" s="529"/>
      <c r="H83" s="529"/>
      <c r="I83" s="529"/>
      <c r="J83" s="529"/>
      <c r="K83" s="529"/>
      <c r="L83" s="529"/>
      <c r="M83" s="529"/>
      <c r="N83" s="529"/>
      <c r="O83" s="529"/>
      <c r="P83" s="529"/>
      <c r="Q83" s="529"/>
      <c r="R83" s="529"/>
      <c r="S83" s="529"/>
      <c r="T83" s="529"/>
      <c r="U83" s="529"/>
      <c r="V83" s="529"/>
      <c r="W83" s="529"/>
      <c r="X83" s="529"/>
      <c r="Y83" s="529"/>
      <c r="Z83" s="50"/>
      <c r="AA83" s="541"/>
      <c r="AB83" s="541"/>
      <c r="AC83" s="50"/>
      <c r="AD83" s="50"/>
      <c r="AE83" s="541"/>
      <c r="AF83" s="541"/>
      <c r="AG83" s="50"/>
      <c r="AH83" s="50"/>
      <c r="AI83" s="50"/>
      <c r="AJ83" s="541"/>
      <c r="AK83" s="541"/>
      <c r="AL83" s="50"/>
      <c r="AM83" s="58"/>
    </row>
    <row r="84" spans="1:39" ht="4.5" customHeight="1">
      <c r="A84" s="54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3"/>
      <c r="AG84" s="3"/>
      <c r="AH84" s="3"/>
      <c r="AI84" s="3"/>
      <c r="AJ84" s="50"/>
      <c r="AK84" s="50"/>
      <c r="AL84" s="50"/>
      <c r="AM84" s="58"/>
    </row>
    <row r="85" spans="1:39" ht="15" customHeight="1">
      <c r="A85" s="528" t="s">
        <v>52</v>
      </c>
      <c r="B85" s="529"/>
      <c r="C85" s="529"/>
      <c r="D85" s="529"/>
      <c r="E85" s="529"/>
      <c r="F85" s="529"/>
      <c r="G85" s="529"/>
      <c r="H85" s="529"/>
      <c r="I85" s="529"/>
      <c r="J85" s="529"/>
      <c r="K85" s="529"/>
      <c r="L85" s="529"/>
      <c r="M85" s="529"/>
      <c r="N85" s="529"/>
      <c r="O85" s="529"/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0"/>
      <c r="AA85" s="541"/>
      <c r="AB85" s="541"/>
      <c r="AC85" s="3"/>
      <c r="AD85" s="3"/>
      <c r="AE85" s="541"/>
      <c r="AF85" s="541"/>
      <c r="AG85" s="50"/>
      <c r="AH85" s="50"/>
      <c r="AI85" s="50"/>
      <c r="AJ85" s="541"/>
      <c r="AK85" s="541"/>
      <c r="AL85" s="50"/>
      <c r="AM85" s="58"/>
    </row>
    <row r="86" spans="1:39" ht="4.5" customHeight="1">
      <c r="A86" s="54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8"/>
    </row>
    <row r="87" spans="1:39" ht="15" customHeight="1">
      <c r="A87" s="528" t="s">
        <v>53</v>
      </c>
      <c r="B87" s="529"/>
      <c r="C87" s="529"/>
      <c r="D87" s="529"/>
      <c r="E87" s="529"/>
      <c r="F87" s="529"/>
      <c r="G87" s="529"/>
      <c r="H87" s="529"/>
      <c r="I87" s="529"/>
      <c r="J87" s="529"/>
      <c r="K87" s="529"/>
      <c r="L87" s="529"/>
      <c r="M87" s="529"/>
      <c r="N87" s="529"/>
      <c r="O87" s="529"/>
      <c r="P87" s="529"/>
      <c r="Q87" s="529"/>
      <c r="R87" s="529"/>
      <c r="S87" s="529"/>
      <c r="T87" s="529"/>
      <c r="U87" s="529"/>
      <c r="V87" s="529"/>
      <c r="W87" s="529"/>
      <c r="X87" s="529"/>
      <c r="Y87" s="529"/>
      <c r="Z87" s="50"/>
      <c r="AA87" s="541"/>
      <c r="AB87" s="541"/>
      <c r="AC87" s="50"/>
      <c r="AD87" s="50"/>
      <c r="AE87" s="541"/>
      <c r="AF87" s="541"/>
      <c r="AG87" s="50"/>
      <c r="AH87" s="50"/>
      <c r="AI87" s="50"/>
      <c r="AJ87" s="541"/>
      <c r="AK87" s="541"/>
      <c r="AL87" s="50"/>
      <c r="AM87" s="58"/>
    </row>
    <row r="88" spans="1:39" ht="4.5" customHeight="1">
      <c r="A88" s="54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8"/>
    </row>
    <row r="89" spans="1:39" ht="15" customHeight="1">
      <c r="A89" s="528" t="s">
        <v>54</v>
      </c>
      <c r="B89" s="529"/>
      <c r="C89" s="529"/>
      <c r="D89" s="529"/>
      <c r="E89" s="529"/>
      <c r="F89" s="529"/>
      <c r="G89" s="529"/>
      <c r="H89" s="529"/>
      <c r="I89" s="529"/>
      <c r="J89" s="529"/>
      <c r="K89" s="529"/>
      <c r="L89" s="529"/>
      <c r="M89" s="529"/>
      <c r="N89" s="529"/>
      <c r="O89" s="529"/>
      <c r="P89" s="529"/>
      <c r="Q89" s="529"/>
      <c r="R89" s="529"/>
      <c r="S89" s="529"/>
      <c r="T89" s="529"/>
      <c r="U89" s="529"/>
      <c r="V89" s="529"/>
      <c r="W89" s="529"/>
      <c r="X89" s="529"/>
      <c r="Y89" s="529"/>
      <c r="Z89" s="50"/>
      <c r="AA89" s="541"/>
      <c r="AB89" s="541"/>
      <c r="AC89" s="50"/>
      <c r="AD89" s="50"/>
      <c r="AE89" s="541"/>
      <c r="AF89" s="541"/>
      <c r="AG89" s="50"/>
      <c r="AH89" s="50"/>
      <c r="AI89" s="50"/>
      <c r="AJ89" s="541"/>
      <c r="AK89" s="541"/>
      <c r="AL89" s="50"/>
      <c r="AM89" s="58"/>
    </row>
    <row r="90" spans="1:39" ht="4.5" customHeight="1">
      <c r="A90" s="54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8"/>
    </row>
    <row r="91" spans="1:39" ht="15" customHeight="1">
      <c r="A91" s="528" t="s">
        <v>55</v>
      </c>
      <c r="B91" s="529"/>
      <c r="C91" s="529"/>
      <c r="D91" s="529"/>
      <c r="E91" s="529"/>
      <c r="F91" s="529"/>
      <c r="G91" s="529"/>
      <c r="H91" s="529"/>
      <c r="I91" s="529"/>
      <c r="J91" s="529"/>
      <c r="K91" s="529"/>
      <c r="L91" s="529"/>
      <c r="M91" s="529"/>
      <c r="N91" s="529"/>
      <c r="O91" s="529"/>
      <c r="P91" s="529"/>
      <c r="Q91" s="529"/>
      <c r="R91" s="529"/>
      <c r="S91" s="529"/>
      <c r="T91" s="529"/>
      <c r="U91" s="529"/>
      <c r="V91" s="529"/>
      <c r="W91" s="529"/>
      <c r="X91" s="529"/>
      <c r="Y91" s="529"/>
      <c r="Z91" s="50"/>
      <c r="AA91" s="541"/>
      <c r="AB91" s="541"/>
      <c r="AC91" s="50"/>
      <c r="AD91" s="50"/>
      <c r="AE91" s="541"/>
      <c r="AF91" s="541"/>
      <c r="AG91" s="50"/>
      <c r="AH91" s="50"/>
      <c r="AI91" s="50"/>
      <c r="AJ91" s="541"/>
      <c r="AK91" s="541"/>
      <c r="AL91" s="50"/>
      <c r="AM91" s="58"/>
    </row>
    <row r="92" spans="1:39" ht="4.5" customHeight="1">
      <c r="A92" s="1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50"/>
      <c r="AA92" s="50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4"/>
    </row>
    <row r="93" spans="1:39" ht="15" customHeight="1">
      <c r="A93" s="528" t="s">
        <v>56</v>
      </c>
      <c r="B93" s="529"/>
      <c r="C93" s="529"/>
      <c r="D93" s="529"/>
      <c r="E93" s="529"/>
      <c r="F93" s="529"/>
      <c r="G93" s="529"/>
      <c r="H93" s="529"/>
      <c r="I93" s="529"/>
      <c r="J93" s="529"/>
      <c r="K93" s="529"/>
      <c r="L93" s="529"/>
      <c r="M93" s="529"/>
      <c r="N93" s="529"/>
      <c r="O93" s="529"/>
      <c r="P93" s="529"/>
      <c r="Q93" s="529"/>
      <c r="R93" s="529"/>
      <c r="S93" s="529"/>
      <c r="T93" s="529"/>
      <c r="U93" s="529"/>
      <c r="V93" s="529"/>
      <c r="W93" s="529"/>
      <c r="X93" s="529"/>
      <c r="Y93" s="529"/>
      <c r="Z93" s="50"/>
      <c r="AA93" s="541"/>
      <c r="AB93" s="541"/>
      <c r="AC93" s="1"/>
      <c r="AD93" s="1"/>
      <c r="AE93" s="541"/>
      <c r="AF93" s="541"/>
      <c r="AG93" s="1"/>
      <c r="AH93" s="1"/>
      <c r="AI93" s="1"/>
      <c r="AJ93" s="541"/>
      <c r="AK93" s="541"/>
      <c r="AL93" s="1"/>
      <c r="AM93" s="14"/>
    </row>
    <row r="94" spans="1:39" ht="4.5" customHeight="1">
      <c r="A94" s="1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5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60"/>
      <c r="AA94" s="60"/>
      <c r="AB94" s="61"/>
      <c r="AC94" s="60"/>
      <c r="AD94" s="1"/>
      <c r="AE94" s="1"/>
      <c r="AF94" s="1"/>
      <c r="AG94" s="1"/>
      <c r="AH94" s="1"/>
      <c r="AI94" s="1"/>
      <c r="AJ94" s="1"/>
      <c r="AK94" s="1"/>
      <c r="AL94" s="1"/>
      <c r="AM94" s="14"/>
    </row>
    <row r="95" spans="1:39" ht="15" customHeight="1">
      <c r="A95" s="528" t="s">
        <v>57</v>
      </c>
      <c r="B95" s="529"/>
      <c r="C95" s="529"/>
      <c r="D95" s="529"/>
      <c r="E95" s="529"/>
      <c r="F95" s="529"/>
      <c r="G95" s="529"/>
      <c r="H95" s="529"/>
      <c r="I95" s="529"/>
      <c r="J95" s="529"/>
      <c r="K95" s="529"/>
      <c r="L95" s="529"/>
      <c r="M95" s="529"/>
      <c r="N95" s="529"/>
      <c r="O95" s="529"/>
      <c r="P95" s="529"/>
      <c r="Q95" s="529"/>
      <c r="R95" s="529"/>
      <c r="S95" s="529"/>
      <c r="T95" s="529"/>
      <c r="U95" s="529"/>
      <c r="V95" s="529"/>
      <c r="W95" s="529"/>
      <c r="X95" s="529"/>
      <c r="Y95" s="529"/>
      <c r="Z95" s="50"/>
      <c r="AA95" s="541"/>
      <c r="AB95" s="541"/>
      <c r="AC95" s="50"/>
      <c r="AD95" s="1"/>
      <c r="AE95" s="541"/>
      <c r="AF95" s="541"/>
      <c r="AG95" s="1"/>
      <c r="AH95" s="1"/>
      <c r="AI95" s="1"/>
      <c r="AJ95" s="541"/>
      <c r="AK95" s="541"/>
      <c r="AL95" s="1"/>
      <c r="AM95" s="14"/>
    </row>
    <row r="96" spans="1:39" ht="4.5" customHeight="1">
      <c r="A96" s="1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62"/>
      <c r="AA96" s="50"/>
      <c r="AB96" s="50"/>
      <c r="AC96" s="63"/>
      <c r="AD96" s="1"/>
      <c r="AE96" s="50"/>
      <c r="AF96" s="50"/>
      <c r="AG96" s="1"/>
      <c r="AH96" s="1"/>
      <c r="AI96" s="1"/>
      <c r="AJ96" s="50"/>
      <c r="AK96" s="50"/>
      <c r="AL96" s="1"/>
      <c r="AM96" s="14"/>
    </row>
    <row r="97" spans="1:39" ht="15" customHeight="1">
      <c r="A97" s="550" t="s">
        <v>58</v>
      </c>
      <c r="B97" s="551"/>
      <c r="C97" s="551"/>
      <c r="D97" s="551"/>
      <c r="E97" s="551"/>
      <c r="F97" s="551"/>
      <c r="G97" s="551"/>
      <c r="H97" s="552"/>
      <c r="I97" s="552"/>
      <c r="J97" s="552"/>
      <c r="K97" s="552"/>
      <c r="L97" s="552"/>
      <c r="M97" s="552"/>
      <c r="N97" s="552"/>
      <c r="O97" s="552"/>
      <c r="P97" s="552"/>
      <c r="Q97" s="552"/>
      <c r="R97" s="552"/>
      <c r="S97" s="552"/>
      <c r="T97" s="552"/>
      <c r="U97" s="552"/>
      <c r="V97" s="552"/>
      <c r="W97" s="552"/>
      <c r="X97" s="552"/>
      <c r="Y97" s="552"/>
      <c r="Z97" s="64"/>
      <c r="AA97" s="49"/>
      <c r="AB97" s="49"/>
      <c r="AC97" s="65"/>
      <c r="AD97" s="15"/>
      <c r="AE97" s="49"/>
      <c r="AF97" s="49"/>
      <c r="AG97" s="15"/>
      <c r="AH97" s="15"/>
      <c r="AI97" s="15"/>
      <c r="AJ97" s="49"/>
      <c r="AK97" s="49"/>
      <c r="AL97" s="15"/>
      <c r="AM97" s="66"/>
    </row>
    <row r="98" spans="1:39" ht="5.25" customHeight="1"/>
    <row r="99" spans="1:39" ht="26.25" customHeight="1">
      <c r="A99" s="536" t="s">
        <v>59</v>
      </c>
      <c r="B99" s="537"/>
      <c r="C99" s="537"/>
      <c r="D99" s="537"/>
      <c r="E99" s="537"/>
      <c r="F99" s="537"/>
      <c r="G99" s="537"/>
      <c r="H99" s="537"/>
      <c r="I99" s="537"/>
      <c r="J99" s="537"/>
      <c r="K99" s="537"/>
      <c r="L99" s="537"/>
      <c r="M99" s="537"/>
      <c r="N99" s="537"/>
      <c r="O99" s="537"/>
      <c r="P99" s="537"/>
      <c r="Q99" s="537"/>
      <c r="R99" s="537"/>
      <c r="S99" s="537"/>
      <c r="T99" s="537"/>
      <c r="U99" s="537"/>
      <c r="V99" s="537"/>
      <c r="W99" s="537"/>
      <c r="X99" s="537"/>
      <c r="Y99" s="538"/>
      <c r="Z99" s="67"/>
      <c r="AA99" s="530" t="s">
        <v>48</v>
      </c>
      <c r="AB99" s="532"/>
      <c r="AC99" s="68"/>
      <c r="AD99" s="530" t="s">
        <v>49</v>
      </c>
      <c r="AE99" s="531"/>
      <c r="AF99" s="531"/>
      <c r="AG99" s="532"/>
      <c r="AH99" s="68"/>
      <c r="AI99" s="530" t="s">
        <v>50</v>
      </c>
      <c r="AJ99" s="531"/>
      <c r="AK99" s="531"/>
      <c r="AL99" s="532"/>
      <c r="AM99" s="69"/>
    </row>
    <row r="100" spans="1:39" ht="4.5" customHeight="1">
      <c r="A100" s="1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70"/>
      <c r="AB100" s="70"/>
      <c r="AC100" s="3"/>
      <c r="AD100" s="70"/>
      <c r="AE100" s="70"/>
      <c r="AF100" s="70"/>
      <c r="AG100" s="70"/>
      <c r="AH100" s="3"/>
      <c r="AI100" s="70"/>
      <c r="AJ100" s="70"/>
      <c r="AK100" s="70"/>
      <c r="AL100" s="70"/>
      <c r="AM100" s="71"/>
    </row>
    <row r="101" spans="1:39" ht="15" customHeight="1">
      <c r="A101" s="553" t="s">
        <v>60</v>
      </c>
      <c r="B101" s="554"/>
      <c r="C101" s="554"/>
      <c r="D101" s="554"/>
      <c r="E101" s="554"/>
      <c r="F101" s="554"/>
      <c r="G101" s="554"/>
      <c r="H101" s="554"/>
      <c r="I101" s="554"/>
      <c r="J101" s="554"/>
      <c r="K101" s="554"/>
      <c r="L101" s="554"/>
      <c r="M101" s="554"/>
      <c r="N101" s="554"/>
      <c r="O101" s="554"/>
      <c r="P101" s="554"/>
      <c r="Q101" s="554"/>
      <c r="R101" s="554"/>
      <c r="S101" s="554"/>
      <c r="T101" s="554"/>
      <c r="U101" s="554"/>
      <c r="V101" s="554"/>
      <c r="W101" s="554"/>
      <c r="X101" s="554"/>
      <c r="Y101" s="555"/>
      <c r="Z101" s="60"/>
      <c r="AA101" s="541"/>
      <c r="AB101" s="541"/>
      <c r="AC101" s="1"/>
      <c r="AD101" s="1"/>
      <c r="AE101" s="541"/>
      <c r="AF101" s="541"/>
      <c r="AG101" s="1"/>
      <c r="AH101" s="1"/>
      <c r="AI101" s="1"/>
      <c r="AJ101" s="541"/>
      <c r="AK101" s="541"/>
      <c r="AL101" s="1"/>
      <c r="AM101" s="14"/>
    </row>
    <row r="102" spans="1:39" ht="4.5" customHeight="1">
      <c r="A102" s="1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"/>
      <c r="AA102" s="3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4"/>
    </row>
    <row r="103" spans="1:39" ht="15" customHeight="1">
      <c r="A103" s="553" t="s">
        <v>61</v>
      </c>
      <c r="B103" s="554"/>
      <c r="C103" s="554"/>
      <c r="D103" s="554"/>
      <c r="E103" s="554"/>
      <c r="F103" s="554"/>
      <c r="G103" s="554"/>
      <c r="H103" s="554"/>
      <c r="I103" s="554"/>
      <c r="J103" s="554"/>
      <c r="K103" s="554"/>
      <c r="L103" s="554"/>
      <c r="M103" s="554"/>
      <c r="N103" s="554"/>
      <c r="O103" s="554"/>
      <c r="P103" s="554"/>
      <c r="Q103" s="554"/>
      <c r="R103" s="554"/>
      <c r="S103" s="554"/>
      <c r="T103" s="554"/>
      <c r="U103" s="554"/>
      <c r="V103" s="554"/>
      <c r="W103" s="554"/>
      <c r="X103" s="554"/>
      <c r="Y103" s="555"/>
      <c r="Z103" s="60"/>
      <c r="AA103" s="541"/>
      <c r="AB103" s="541"/>
      <c r="AC103" s="1"/>
      <c r="AD103" s="1"/>
      <c r="AE103" s="541"/>
      <c r="AF103" s="541"/>
      <c r="AG103" s="1"/>
      <c r="AH103" s="1"/>
      <c r="AI103" s="1"/>
      <c r="AJ103" s="541"/>
      <c r="AK103" s="541"/>
      <c r="AL103" s="1"/>
      <c r="AM103" s="14"/>
    </row>
    <row r="104" spans="1:39" ht="4.5" customHeight="1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6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4"/>
    </row>
    <row r="105" spans="1:39" ht="15" customHeight="1">
      <c r="A105" s="559" t="s">
        <v>62</v>
      </c>
      <c r="B105" s="554"/>
      <c r="C105" s="554"/>
      <c r="D105" s="554"/>
      <c r="E105" s="554"/>
      <c r="F105" s="554"/>
      <c r="G105" s="554"/>
      <c r="H105" s="554"/>
      <c r="I105" s="554"/>
      <c r="J105" s="554"/>
      <c r="K105" s="554"/>
      <c r="L105" s="554"/>
      <c r="M105" s="554"/>
      <c r="N105" s="554"/>
      <c r="O105" s="554"/>
      <c r="P105" s="554"/>
      <c r="Q105" s="554"/>
      <c r="R105" s="554"/>
      <c r="S105" s="554"/>
      <c r="T105" s="554"/>
      <c r="U105" s="554"/>
      <c r="V105" s="554"/>
      <c r="W105" s="554"/>
      <c r="X105" s="554"/>
      <c r="Y105" s="555"/>
      <c r="Z105" s="60"/>
      <c r="AA105" s="541"/>
      <c r="AB105" s="541"/>
      <c r="AC105" s="1"/>
      <c r="AD105" s="1"/>
      <c r="AE105" s="541"/>
      <c r="AF105" s="541"/>
      <c r="AG105" s="1"/>
      <c r="AH105" s="1"/>
      <c r="AI105" s="1"/>
      <c r="AJ105" s="541"/>
      <c r="AK105" s="541"/>
      <c r="AL105" s="1"/>
      <c r="AM105" s="14"/>
    </row>
    <row r="106" spans="1:39" ht="4.5" customHeight="1">
      <c r="A106" s="72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6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4"/>
    </row>
    <row r="107" spans="1:39" ht="15" customHeight="1">
      <c r="A107" s="553" t="s">
        <v>63</v>
      </c>
      <c r="B107" s="554"/>
      <c r="C107" s="554"/>
      <c r="D107" s="554"/>
      <c r="E107" s="554"/>
      <c r="F107" s="554"/>
      <c r="G107" s="554"/>
      <c r="H107" s="554"/>
      <c r="I107" s="554"/>
      <c r="J107" s="554"/>
      <c r="K107" s="554"/>
      <c r="L107" s="554"/>
      <c r="M107" s="554"/>
      <c r="N107" s="554"/>
      <c r="O107" s="554"/>
      <c r="P107" s="554"/>
      <c r="Q107" s="554"/>
      <c r="R107" s="554"/>
      <c r="S107" s="554"/>
      <c r="T107" s="554"/>
      <c r="U107" s="554"/>
      <c r="V107" s="554"/>
      <c r="W107" s="554"/>
      <c r="X107" s="554"/>
      <c r="Y107" s="555"/>
      <c r="Z107" s="60"/>
      <c r="AA107" s="541"/>
      <c r="AB107" s="541"/>
      <c r="AC107" s="1"/>
      <c r="AD107" s="1"/>
      <c r="AE107" s="541"/>
      <c r="AF107" s="541"/>
      <c r="AG107" s="1"/>
      <c r="AH107" s="1"/>
      <c r="AI107" s="1"/>
      <c r="AJ107" s="541"/>
      <c r="AK107" s="541"/>
      <c r="AL107" s="1"/>
      <c r="AM107" s="14"/>
    </row>
    <row r="108" spans="1:39" s="3" customFormat="1" ht="4.5" customHeight="1">
      <c r="A108" s="74"/>
      <c r="Z108" s="60"/>
      <c r="AA108" s="50"/>
      <c r="AB108" s="50"/>
      <c r="AC108" s="1"/>
      <c r="AD108" s="1"/>
      <c r="AE108" s="50"/>
      <c r="AF108" s="50"/>
      <c r="AG108" s="1"/>
      <c r="AH108" s="1"/>
      <c r="AI108" s="1"/>
      <c r="AJ108" s="50"/>
      <c r="AK108" s="50"/>
      <c r="AL108" s="1"/>
      <c r="AM108" s="14"/>
    </row>
    <row r="109" spans="1:39" s="3" customFormat="1" ht="15" customHeight="1">
      <c r="A109" s="560" t="s">
        <v>58</v>
      </c>
      <c r="B109" s="561"/>
      <c r="C109" s="561"/>
      <c r="D109" s="561"/>
      <c r="E109" s="561"/>
      <c r="F109" s="561"/>
      <c r="G109" s="561"/>
      <c r="H109" s="562"/>
      <c r="I109" s="563"/>
      <c r="J109" s="563"/>
      <c r="K109" s="563"/>
      <c r="L109" s="563"/>
      <c r="M109" s="563"/>
      <c r="N109" s="563"/>
      <c r="O109" s="563"/>
      <c r="P109" s="563"/>
      <c r="Q109" s="563"/>
      <c r="R109" s="563"/>
      <c r="S109" s="563"/>
      <c r="T109" s="563"/>
      <c r="U109" s="563"/>
      <c r="V109" s="563"/>
      <c r="W109" s="563"/>
      <c r="X109" s="563"/>
      <c r="Y109" s="564"/>
      <c r="Z109" s="75"/>
      <c r="AA109" s="49"/>
      <c r="AB109" s="49"/>
      <c r="AC109" s="15"/>
      <c r="AD109" s="15"/>
      <c r="AE109" s="49"/>
      <c r="AF109" s="49"/>
      <c r="AG109" s="15"/>
      <c r="AH109" s="15"/>
      <c r="AI109" s="15"/>
      <c r="AJ109" s="49"/>
      <c r="AK109" s="49"/>
      <c r="AL109" s="15"/>
      <c r="AM109" s="66"/>
    </row>
    <row r="110" spans="1:39" s="3" customFormat="1" ht="4.5" customHeight="1">
      <c r="Z110" s="60"/>
      <c r="AA110" s="50"/>
      <c r="AB110" s="50"/>
      <c r="AC110" s="1"/>
      <c r="AD110" s="1"/>
      <c r="AE110" s="50"/>
      <c r="AF110" s="50"/>
      <c r="AG110" s="1"/>
      <c r="AH110" s="1"/>
      <c r="AI110" s="1"/>
      <c r="AJ110" s="50"/>
      <c r="AK110" s="50"/>
      <c r="AL110" s="1"/>
      <c r="AM110" s="1"/>
    </row>
    <row r="111" spans="1:39" ht="24.75" customHeight="1">
      <c r="A111" s="536" t="s">
        <v>64</v>
      </c>
      <c r="B111" s="537"/>
      <c r="C111" s="537"/>
      <c r="D111" s="537"/>
      <c r="E111" s="537"/>
      <c r="F111" s="537"/>
      <c r="G111" s="537"/>
      <c r="H111" s="537"/>
      <c r="I111" s="537"/>
      <c r="J111" s="537"/>
      <c r="K111" s="537"/>
      <c r="L111" s="537"/>
      <c r="M111" s="537"/>
      <c r="N111" s="537"/>
      <c r="O111" s="537"/>
      <c r="P111" s="537"/>
      <c r="Q111" s="537"/>
      <c r="R111" s="537"/>
      <c r="S111" s="537"/>
      <c r="T111" s="537"/>
      <c r="U111" s="537"/>
      <c r="V111" s="537"/>
      <c r="W111" s="537"/>
      <c r="X111" s="537"/>
      <c r="Y111" s="538"/>
      <c r="Z111" s="76"/>
      <c r="AA111" s="588"/>
      <c r="AB111" s="588"/>
      <c r="AC111" s="601" t="s">
        <v>65</v>
      </c>
      <c r="AD111" s="602"/>
      <c r="AE111" s="602"/>
      <c r="AF111" s="602"/>
      <c r="AG111" s="602"/>
      <c r="AH111" s="602"/>
      <c r="AI111" s="602"/>
      <c r="AJ111" s="602"/>
      <c r="AK111" s="602"/>
      <c r="AL111" s="602"/>
      <c r="AM111" s="53"/>
    </row>
    <row r="112" spans="1:39" ht="6" customHeight="1">
      <c r="A112" s="1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4"/>
    </row>
    <row r="113" spans="1:39" ht="15" customHeight="1">
      <c r="A113" s="559" t="s">
        <v>66</v>
      </c>
      <c r="B113" s="554"/>
      <c r="C113" s="554"/>
      <c r="D113" s="554"/>
      <c r="E113" s="554"/>
      <c r="F113" s="554"/>
      <c r="G113" s="554"/>
      <c r="H113" s="554"/>
      <c r="I113" s="554"/>
      <c r="J113" s="554"/>
      <c r="K113" s="554"/>
      <c r="L113" s="554"/>
      <c r="M113" s="554"/>
      <c r="N113" s="554"/>
      <c r="O113" s="554"/>
      <c r="P113" s="554"/>
      <c r="Q113" s="554"/>
      <c r="R113" s="554"/>
      <c r="S113" s="554"/>
      <c r="T113" s="554"/>
      <c r="U113" s="554"/>
      <c r="V113" s="554"/>
      <c r="W113" s="554"/>
      <c r="X113" s="554"/>
      <c r="Y113" s="554"/>
      <c r="Z113" s="554"/>
      <c r="AA113" s="554"/>
      <c r="AB113" s="554"/>
      <c r="AC113" s="554"/>
      <c r="AD113" s="554"/>
      <c r="AE113" s="554"/>
      <c r="AF113" s="554"/>
      <c r="AG113" s="554"/>
      <c r="AH113" s="554"/>
      <c r="AI113" s="554"/>
      <c r="AJ113" s="554"/>
      <c r="AK113" s="554"/>
      <c r="AL113" s="554"/>
      <c r="AM113" s="603"/>
    </row>
    <row r="114" spans="1:39" ht="7.5" customHeight="1">
      <c r="A114" s="589" t="s">
        <v>67</v>
      </c>
      <c r="B114" s="590"/>
      <c r="C114" s="590"/>
      <c r="D114" s="590"/>
      <c r="E114" s="590"/>
      <c r="F114" s="590"/>
      <c r="G114" s="590"/>
      <c r="H114" s="590"/>
      <c r="I114" s="590"/>
      <c r="J114" s="590"/>
      <c r="K114" s="590"/>
      <c r="L114" s="590"/>
      <c r="M114" s="590"/>
      <c r="N114" s="590"/>
      <c r="O114" s="590"/>
      <c r="P114" s="590"/>
      <c r="Q114" s="590"/>
      <c r="R114" s="590"/>
      <c r="S114" s="590"/>
      <c r="T114" s="590"/>
      <c r="U114" s="590"/>
      <c r="V114" s="590"/>
      <c r="W114" s="590"/>
      <c r="X114" s="590"/>
      <c r="Y114" s="591"/>
      <c r="Z114" s="77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4"/>
    </row>
    <row r="115" spans="1:39" ht="7.5" customHeight="1">
      <c r="A115" s="589"/>
      <c r="B115" s="590"/>
      <c r="C115" s="590"/>
      <c r="D115" s="590"/>
      <c r="E115" s="590"/>
      <c r="F115" s="590"/>
      <c r="G115" s="590"/>
      <c r="H115" s="590"/>
      <c r="I115" s="590"/>
      <c r="J115" s="590"/>
      <c r="K115" s="590"/>
      <c r="L115" s="590"/>
      <c r="M115" s="590"/>
      <c r="N115" s="590"/>
      <c r="O115" s="590"/>
      <c r="P115" s="590"/>
      <c r="Q115" s="590"/>
      <c r="R115" s="590"/>
      <c r="S115" s="590"/>
      <c r="T115" s="590"/>
      <c r="U115" s="590"/>
      <c r="V115" s="590"/>
      <c r="W115" s="590"/>
      <c r="X115" s="590"/>
      <c r="Y115" s="591"/>
      <c r="Z115" s="77"/>
      <c r="AA115" s="595" t="s">
        <v>68</v>
      </c>
      <c r="AB115" s="596"/>
      <c r="AC115" s="596"/>
      <c r="AD115" s="596"/>
      <c r="AE115" s="596"/>
      <c r="AF115" s="596"/>
      <c r="AG115" s="596"/>
      <c r="AH115" s="596"/>
      <c r="AI115" s="596"/>
      <c r="AJ115" s="596"/>
      <c r="AK115" s="596"/>
      <c r="AL115" s="597"/>
      <c r="AM115" s="14"/>
    </row>
    <row r="116" spans="1:39" ht="7.5" customHeight="1">
      <c r="A116" s="592"/>
      <c r="B116" s="593"/>
      <c r="C116" s="593"/>
      <c r="D116" s="593"/>
      <c r="E116" s="593"/>
      <c r="F116" s="593"/>
      <c r="G116" s="593"/>
      <c r="H116" s="593"/>
      <c r="I116" s="593"/>
      <c r="J116" s="593"/>
      <c r="K116" s="593"/>
      <c r="L116" s="593"/>
      <c r="M116" s="593"/>
      <c r="N116" s="593"/>
      <c r="O116" s="593"/>
      <c r="P116" s="593"/>
      <c r="Q116" s="593"/>
      <c r="R116" s="593"/>
      <c r="S116" s="593"/>
      <c r="T116" s="593"/>
      <c r="U116" s="593"/>
      <c r="V116" s="593"/>
      <c r="W116" s="593"/>
      <c r="X116" s="593"/>
      <c r="Y116" s="594"/>
      <c r="Z116" s="77"/>
      <c r="AA116" s="598"/>
      <c r="AB116" s="599"/>
      <c r="AC116" s="599"/>
      <c r="AD116" s="599"/>
      <c r="AE116" s="599"/>
      <c r="AF116" s="599"/>
      <c r="AG116" s="599"/>
      <c r="AH116" s="599"/>
      <c r="AI116" s="599"/>
      <c r="AJ116" s="599"/>
      <c r="AK116" s="599"/>
      <c r="AL116" s="600"/>
      <c r="AM116" s="14"/>
    </row>
    <row r="117" spans="1:39" ht="4.5" customHeight="1">
      <c r="A117" s="1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4"/>
    </row>
    <row r="118" spans="1:39" ht="15" customHeight="1">
      <c r="A118" s="553" t="s">
        <v>69</v>
      </c>
      <c r="B118" s="554"/>
      <c r="C118" s="554"/>
      <c r="D118" s="554"/>
      <c r="E118" s="554"/>
      <c r="F118" s="554"/>
      <c r="G118" s="555"/>
      <c r="H118" s="581"/>
      <c r="I118" s="582"/>
      <c r="J118" s="582"/>
      <c r="K118" s="582"/>
      <c r="L118" s="582"/>
      <c r="M118" s="582"/>
      <c r="N118" s="582"/>
      <c r="O118" s="582"/>
      <c r="P118" s="582"/>
      <c r="Q118" s="582"/>
      <c r="R118" s="582"/>
      <c r="S118" s="582"/>
      <c r="T118" s="582"/>
      <c r="U118" s="582"/>
      <c r="V118" s="582"/>
      <c r="W118" s="582"/>
      <c r="X118" s="582"/>
      <c r="Y118" s="583"/>
      <c r="Z118" s="1"/>
      <c r="AA118" s="1"/>
      <c r="AB118" s="1"/>
      <c r="AC118" s="578"/>
      <c r="AD118" s="579"/>
      <c r="AE118" s="579"/>
      <c r="AF118" s="579"/>
      <c r="AG118" s="579"/>
      <c r="AH118" s="579"/>
      <c r="AI118" s="579"/>
      <c r="AJ118" s="580"/>
      <c r="AK118" s="44" t="s">
        <v>43</v>
      </c>
      <c r="AL118" s="1"/>
      <c r="AM118" s="14"/>
    </row>
    <row r="119" spans="1:39" ht="4.5" customHeight="1">
      <c r="A119" s="1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78"/>
      <c r="AE119" s="1"/>
      <c r="AF119" s="1"/>
      <c r="AG119" s="1"/>
      <c r="AH119" s="1"/>
      <c r="AI119" s="1"/>
      <c r="AJ119" s="1"/>
      <c r="AK119" s="1"/>
      <c r="AL119" s="1"/>
      <c r="AM119" s="14"/>
    </row>
    <row r="120" spans="1:39" ht="15" customHeight="1">
      <c r="A120" s="553" t="s">
        <v>70</v>
      </c>
      <c r="B120" s="554"/>
      <c r="C120" s="554"/>
      <c r="D120" s="554"/>
      <c r="E120" s="554"/>
      <c r="F120" s="554"/>
      <c r="G120" s="555"/>
      <c r="H120" s="581"/>
      <c r="I120" s="582"/>
      <c r="J120" s="582"/>
      <c r="K120" s="582"/>
      <c r="L120" s="582"/>
      <c r="M120" s="582"/>
      <c r="N120" s="582"/>
      <c r="O120" s="582"/>
      <c r="P120" s="582"/>
      <c r="Q120" s="582"/>
      <c r="R120" s="582"/>
      <c r="S120" s="582"/>
      <c r="T120" s="582"/>
      <c r="U120" s="582"/>
      <c r="V120" s="582"/>
      <c r="W120" s="582"/>
      <c r="X120" s="582"/>
      <c r="Y120" s="583"/>
      <c r="Z120" s="1"/>
      <c r="AA120" s="1"/>
      <c r="AB120" s="1"/>
      <c r="AC120" s="578"/>
      <c r="AD120" s="584"/>
      <c r="AE120" s="579"/>
      <c r="AF120" s="579"/>
      <c r="AG120" s="579"/>
      <c r="AH120" s="579"/>
      <c r="AI120" s="579"/>
      <c r="AJ120" s="580"/>
      <c r="AK120" s="44" t="s">
        <v>43</v>
      </c>
      <c r="AL120" s="1"/>
      <c r="AM120" s="14"/>
    </row>
    <row r="121" spans="1:39" ht="4.5" customHeight="1">
      <c r="A121" s="1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4"/>
    </row>
    <row r="122" spans="1:39" ht="15" customHeight="1">
      <c r="A122" s="560" t="s">
        <v>71</v>
      </c>
      <c r="B122" s="561"/>
      <c r="C122" s="561"/>
      <c r="D122" s="561"/>
      <c r="E122" s="561"/>
      <c r="F122" s="561"/>
      <c r="G122" s="587"/>
      <c r="H122" s="562"/>
      <c r="I122" s="563"/>
      <c r="J122" s="563"/>
      <c r="K122" s="563"/>
      <c r="L122" s="563"/>
      <c r="M122" s="563"/>
      <c r="N122" s="563"/>
      <c r="O122" s="563"/>
      <c r="P122" s="563"/>
      <c r="Q122" s="563"/>
      <c r="R122" s="563"/>
      <c r="S122" s="563"/>
      <c r="T122" s="563"/>
      <c r="U122" s="563"/>
      <c r="V122" s="563"/>
      <c r="W122" s="563"/>
      <c r="X122" s="563"/>
      <c r="Y122" s="564"/>
      <c r="Z122" s="15"/>
      <c r="AA122" s="15"/>
      <c r="AB122" s="15"/>
      <c r="AC122" s="565"/>
      <c r="AD122" s="566"/>
      <c r="AE122" s="566"/>
      <c r="AF122" s="566"/>
      <c r="AG122" s="566"/>
      <c r="AH122" s="566"/>
      <c r="AI122" s="566"/>
      <c r="AJ122" s="567"/>
      <c r="AK122" s="79" t="s">
        <v>43</v>
      </c>
      <c r="AL122" s="15"/>
      <c r="AM122" s="66"/>
    </row>
    <row r="123" spans="1:39" ht="4.5" customHeight="1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5" customHeight="1">
      <c r="A124" s="573" t="s">
        <v>72</v>
      </c>
      <c r="B124" s="585"/>
      <c r="C124" s="585"/>
      <c r="D124" s="585"/>
      <c r="E124" s="585"/>
      <c r="F124" s="585"/>
      <c r="G124" s="585"/>
      <c r="H124" s="585"/>
      <c r="I124" s="585"/>
      <c r="J124" s="585"/>
      <c r="K124" s="585"/>
      <c r="L124" s="585"/>
      <c r="M124" s="585"/>
      <c r="N124" s="585"/>
      <c r="O124" s="585"/>
      <c r="P124" s="585"/>
      <c r="Q124" s="585"/>
      <c r="R124" s="585"/>
      <c r="S124" s="585"/>
      <c r="T124" s="585"/>
      <c r="U124" s="585"/>
      <c r="V124" s="585"/>
      <c r="W124" s="585"/>
      <c r="X124" s="585"/>
      <c r="Y124" s="585"/>
      <c r="Z124" s="585"/>
      <c r="AA124" s="585"/>
      <c r="AB124" s="585"/>
      <c r="AC124" s="585"/>
      <c r="AD124" s="585"/>
      <c r="AE124" s="585"/>
      <c r="AF124" s="585"/>
      <c r="AG124" s="585"/>
      <c r="AH124" s="585"/>
      <c r="AI124" s="585"/>
      <c r="AJ124" s="585"/>
      <c r="AK124" s="585"/>
      <c r="AL124" s="585"/>
      <c r="AM124" s="586"/>
    </row>
    <row r="125" spans="1:39" ht="15" customHeight="1">
      <c r="A125" s="13"/>
      <c r="B125" s="400" t="s">
        <v>73</v>
      </c>
      <c r="C125" s="400"/>
      <c r="D125" s="400"/>
      <c r="E125" s="400"/>
      <c r="F125" s="400"/>
      <c r="G125" s="400"/>
      <c r="H125" s="400"/>
      <c r="I125" s="400"/>
      <c r="J125" s="400"/>
      <c r="K125" s="400"/>
      <c r="L125" s="400"/>
      <c r="M125" s="400"/>
      <c r="N125" s="400"/>
      <c r="O125" s="400"/>
      <c r="P125" s="400"/>
      <c r="Q125" s="400"/>
      <c r="R125" s="400"/>
      <c r="S125" s="400"/>
      <c r="T125" s="400"/>
      <c r="U125" s="400"/>
      <c r="V125" s="400"/>
      <c r="W125" s="400"/>
      <c r="X125" s="400"/>
      <c r="Y125" s="400"/>
      <c r="Z125" s="400"/>
      <c r="AA125" s="400"/>
      <c r="AB125" s="400"/>
      <c r="AC125" s="400"/>
      <c r="AD125" s="400"/>
      <c r="AE125" s="400"/>
      <c r="AF125" s="400"/>
      <c r="AG125" s="400"/>
      <c r="AH125" s="400"/>
      <c r="AI125" s="400"/>
      <c r="AJ125" s="400"/>
      <c r="AK125" s="400"/>
      <c r="AL125" s="400"/>
      <c r="AM125" s="403"/>
    </row>
    <row r="126" spans="1:39" ht="26.25" customHeight="1">
      <c r="A126" s="13"/>
      <c r="B126" s="400" t="s">
        <v>74</v>
      </c>
      <c r="C126" s="404"/>
      <c r="D126" s="404"/>
      <c r="E126" s="404"/>
      <c r="F126" s="404"/>
      <c r="G126" s="404"/>
      <c r="H126" s="404"/>
      <c r="I126" s="404"/>
      <c r="J126" s="404"/>
      <c r="K126" s="404"/>
      <c r="L126" s="404"/>
      <c r="M126" s="404"/>
      <c r="N126" s="404"/>
      <c r="O126" s="404"/>
      <c r="P126" s="404"/>
      <c r="Q126" s="404"/>
      <c r="R126" s="404"/>
      <c r="S126" s="404"/>
      <c r="T126" s="404"/>
      <c r="U126" s="404"/>
      <c r="V126" s="404"/>
      <c r="W126" s="404"/>
      <c r="X126" s="404"/>
      <c r="Y126" s="404"/>
      <c r="Z126" s="404"/>
      <c r="AA126" s="404"/>
      <c r="AB126" s="404"/>
      <c r="AC126" s="404"/>
      <c r="AD126" s="404"/>
      <c r="AE126" s="404"/>
      <c r="AF126" s="404"/>
      <c r="AG126" s="404"/>
      <c r="AH126" s="404"/>
      <c r="AI126" s="404"/>
      <c r="AJ126" s="404"/>
      <c r="AK126" s="404"/>
      <c r="AL126" s="404"/>
      <c r="AM126" s="405"/>
    </row>
    <row r="127" spans="1:39" ht="27" customHeight="1">
      <c r="A127" s="13"/>
      <c r="B127" s="406" t="s">
        <v>75</v>
      </c>
      <c r="C127" s="407"/>
      <c r="D127" s="407"/>
      <c r="E127" s="407"/>
      <c r="F127" s="407"/>
      <c r="G127" s="407"/>
      <c r="H127" s="407"/>
      <c r="I127" s="407"/>
      <c r="J127" s="407"/>
      <c r="K127" s="407"/>
      <c r="L127" s="407"/>
      <c r="M127" s="407"/>
      <c r="N127" s="407"/>
      <c r="O127" s="407"/>
      <c r="P127" s="407"/>
      <c r="Q127" s="407"/>
      <c r="R127" s="407"/>
      <c r="S127" s="407"/>
      <c r="T127" s="407"/>
      <c r="U127" s="407"/>
      <c r="V127" s="407"/>
      <c r="W127" s="407"/>
      <c r="X127" s="407"/>
      <c r="Y127" s="407"/>
      <c r="Z127" s="407"/>
      <c r="AA127" s="407"/>
      <c r="AB127" s="407"/>
      <c r="AC127" s="407"/>
      <c r="AD127" s="407"/>
      <c r="AE127" s="407"/>
      <c r="AF127" s="407"/>
      <c r="AG127" s="407"/>
      <c r="AH127" s="407"/>
      <c r="AI127" s="407"/>
      <c r="AJ127" s="407"/>
      <c r="AK127" s="407"/>
      <c r="AL127" s="407"/>
      <c r="AM127" s="408"/>
    </row>
    <row r="128" spans="1:39" ht="15" customHeight="1">
      <c r="A128" s="13"/>
      <c r="B128" s="400" t="s">
        <v>76</v>
      </c>
      <c r="C128" s="400"/>
      <c r="D128" s="400"/>
      <c r="E128" s="400"/>
      <c r="F128" s="400"/>
      <c r="G128" s="400"/>
      <c r="H128" s="400"/>
      <c r="I128" s="400"/>
      <c r="J128" s="400"/>
      <c r="K128" s="400"/>
      <c r="L128" s="400"/>
      <c r="M128" s="400"/>
      <c r="N128" s="400"/>
      <c r="O128" s="400"/>
      <c r="P128" s="400"/>
      <c r="Q128" s="400"/>
      <c r="R128" s="400"/>
      <c r="S128" s="400"/>
      <c r="T128" s="400"/>
      <c r="U128" s="400"/>
      <c r="V128" s="400"/>
      <c r="W128" s="400"/>
      <c r="X128" s="400"/>
      <c r="Y128" s="400"/>
      <c r="Z128" s="400"/>
      <c r="AA128" s="400"/>
      <c r="AB128" s="400"/>
      <c r="AC128" s="400"/>
      <c r="AD128" s="400"/>
      <c r="AE128" s="400"/>
      <c r="AF128" s="400"/>
      <c r="AG128" s="400"/>
      <c r="AH128" s="400"/>
      <c r="AI128" s="400"/>
      <c r="AJ128" s="400"/>
      <c r="AK128" s="400"/>
      <c r="AL128" s="400"/>
      <c r="AM128" s="403"/>
    </row>
    <row r="129" spans="1:39" ht="24.75" customHeight="1">
      <c r="A129" s="80"/>
      <c r="B129" s="400" t="s">
        <v>77</v>
      </c>
      <c r="C129" s="401"/>
      <c r="D129" s="401"/>
      <c r="E129" s="401"/>
      <c r="F129" s="401"/>
      <c r="G129" s="401"/>
      <c r="H129" s="401"/>
      <c r="I129" s="401"/>
      <c r="J129" s="401"/>
      <c r="K129" s="401"/>
      <c r="L129" s="401"/>
      <c r="M129" s="401"/>
      <c r="N129" s="401"/>
      <c r="O129" s="401"/>
      <c r="P129" s="401"/>
      <c r="Q129" s="401"/>
      <c r="R129" s="401"/>
      <c r="S129" s="401"/>
      <c r="T129" s="401"/>
      <c r="U129" s="401"/>
      <c r="V129" s="401"/>
      <c r="W129" s="401"/>
      <c r="X129" s="401"/>
      <c r="Y129" s="401"/>
      <c r="Z129" s="401"/>
      <c r="AA129" s="401"/>
      <c r="AB129" s="401"/>
      <c r="AC129" s="401"/>
      <c r="AD129" s="401"/>
      <c r="AE129" s="401"/>
      <c r="AF129" s="401"/>
      <c r="AG129" s="401"/>
      <c r="AH129" s="401"/>
      <c r="AI129" s="401"/>
      <c r="AJ129" s="401"/>
      <c r="AK129" s="401"/>
      <c r="AL129" s="401"/>
      <c r="AM129" s="402"/>
    </row>
    <row r="130" spans="1:39" ht="15" customHeight="1">
      <c r="A130" s="81"/>
      <c r="B130" s="400" t="s">
        <v>78</v>
      </c>
      <c r="C130" s="401"/>
      <c r="D130" s="401"/>
      <c r="E130" s="401"/>
      <c r="F130" s="401"/>
      <c r="G130" s="401"/>
      <c r="H130" s="401"/>
      <c r="I130" s="401"/>
      <c r="J130" s="401"/>
      <c r="K130" s="401"/>
      <c r="L130" s="401"/>
      <c r="M130" s="401"/>
      <c r="N130" s="401"/>
      <c r="O130" s="401"/>
      <c r="P130" s="401"/>
      <c r="Q130" s="401"/>
      <c r="R130" s="401"/>
      <c r="S130" s="401"/>
      <c r="T130" s="401"/>
      <c r="U130" s="401"/>
      <c r="V130" s="401"/>
      <c r="W130" s="401"/>
      <c r="X130" s="401"/>
      <c r="Y130" s="401"/>
      <c r="Z130" s="401"/>
      <c r="AA130" s="401"/>
      <c r="AB130" s="401"/>
      <c r="AC130" s="401"/>
      <c r="AD130" s="401"/>
      <c r="AE130" s="401"/>
      <c r="AF130" s="401"/>
      <c r="AG130" s="401"/>
      <c r="AH130" s="401"/>
      <c r="AI130" s="401"/>
      <c r="AJ130" s="401"/>
      <c r="AK130" s="401"/>
      <c r="AL130" s="401"/>
      <c r="AM130" s="402"/>
    </row>
    <row r="131" spans="1:39" ht="15" customHeight="1">
      <c r="A131" s="573" t="s">
        <v>79</v>
      </c>
      <c r="B131" s="574"/>
      <c r="C131" s="574"/>
      <c r="D131" s="574"/>
      <c r="E131" s="574"/>
      <c r="F131" s="574"/>
      <c r="G131" s="574"/>
      <c r="H131" s="574"/>
      <c r="I131" s="574"/>
      <c r="J131" s="574"/>
      <c r="K131" s="574"/>
      <c r="L131" s="574"/>
      <c r="M131" s="574"/>
      <c r="N131" s="574"/>
      <c r="O131" s="574"/>
      <c r="P131" s="574"/>
      <c r="Q131" s="574"/>
      <c r="R131" s="574"/>
      <c r="S131" s="574"/>
      <c r="T131" s="574"/>
      <c r="U131" s="574"/>
      <c r="V131" s="574"/>
      <c r="W131" s="574"/>
      <c r="X131" s="574"/>
      <c r="Y131" s="574"/>
      <c r="Z131" s="574"/>
      <c r="AA131" s="574"/>
      <c r="AB131" s="574"/>
      <c r="AC131" s="574"/>
      <c r="AD131" s="574"/>
      <c r="AE131" s="574"/>
      <c r="AF131" s="574"/>
      <c r="AG131" s="574"/>
      <c r="AH131" s="574"/>
      <c r="AI131" s="574"/>
      <c r="AJ131" s="574"/>
      <c r="AK131" s="574"/>
      <c r="AL131" s="574"/>
      <c r="AM131" s="575"/>
    </row>
    <row r="132" spans="1:39" ht="3.75" customHeight="1">
      <c r="A132" s="81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3"/>
    </row>
    <row r="133" spans="1:39" ht="27" customHeight="1">
      <c r="A133" s="576"/>
      <c r="B133" s="557"/>
      <c r="C133" s="557"/>
      <c r="D133" s="557"/>
      <c r="E133" s="557"/>
      <c r="F133" s="557"/>
      <c r="G133" s="577"/>
      <c r="H133" s="84"/>
      <c r="I133" s="556"/>
      <c r="J133" s="557"/>
      <c r="K133" s="557"/>
      <c r="L133" s="557"/>
      <c r="M133" s="557"/>
      <c r="N133" s="557"/>
      <c r="O133" s="557"/>
      <c r="P133" s="557"/>
      <c r="Q133" s="557"/>
      <c r="R133" s="557"/>
      <c r="S133" s="557"/>
      <c r="T133" s="557"/>
      <c r="U133" s="557"/>
      <c r="V133" s="557"/>
      <c r="W133" s="577"/>
      <c r="X133" s="85"/>
      <c r="Y133" s="556"/>
      <c r="Z133" s="557"/>
      <c r="AA133" s="557"/>
      <c r="AB133" s="557"/>
      <c r="AC133" s="557"/>
      <c r="AD133" s="557"/>
      <c r="AE133" s="557"/>
      <c r="AF133" s="557"/>
      <c r="AG133" s="557"/>
      <c r="AH133" s="557"/>
      <c r="AI133" s="557"/>
      <c r="AJ133" s="557"/>
      <c r="AK133" s="557"/>
      <c r="AL133" s="557"/>
      <c r="AM133" s="558"/>
    </row>
    <row r="134" spans="1:39" ht="7.5" customHeight="1">
      <c r="A134" s="568" t="s">
        <v>80</v>
      </c>
      <c r="B134" s="569"/>
      <c r="C134" s="569"/>
      <c r="D134" s="569"/>
      <c r="E134" s="569"/>
      <c r="F134" s="569"/>
      <c r="G134" s="570"/>
      <c r="H134" s="27"/>
      <c r="I134" s="571" t="s">
        <v>81</v>
      </c>
      <c r="J134" s="569"/>
      <c r="K134" s="569"/>
      <c r="L134" s="569"/>
      <c r="M134" s="569"/>
      <c r="N134" s="569"/>
      <c r="O134" s="569"/>
      <c r="P134" s="569"/>
      <c r="Q134" s="569"/>
      <c r="R134" s="569"/>
      <c r="S134" s="569"/>
      <c r="T134" s="569"/>
      <c r="U134" s="569"/>
      <c r="V134" s="569"/>
      <c r="W134" s="570"/>
      <c r="X134" s="86"/>
      <c r="Y134" s="571" t="s">
        <v>82</v>
      </c>
      <c r="Z134" s="569"/>
      <c r="AA134" s="569"/>
      <c r="AB134" s="569"/>
      <c r="AC134" s="569"/>
      <c r="AD134" s="569"/>
      <c r="AE134" s="569"/>
      <c r="AF134" s="569"/>
      <c r="AG134" s="569"/>
      <c r="AH134" s="569"/>
      <c r="AI134" s="569"/>
      <c r="AJ134" s="569"/>
      <c r="AK134" s="569"/>
      <c r="AL134" s="569"/>
      <c r="AM134" s="572"/>
    </row>
    <row r="135" spans="1:39" ht="7.5" customHeight="1">
      <c r="A135" s="87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88" t="s">
        <v>83</v>
      </c>
    </row>
    <row r="136" spans="1:39" ht="7.5" customHeight="1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</row>
    <row r="137" spans="1:39" ht="12.75" customHeight="1">
      <c r="A137" s="90"/>
    </row>
    <row r="138" spans="1:39" ht="12.75" hidden="1" customHeight="1"/>
    <row r="139" spans="1:39" ht="12.75" hidden="1" customHeight="1">
      <c r="A139" s="91" t="s">
        <v>84</v>
      </c>
      <c r="AM139" s="1"/>
    </row>
    <row r="140" spans="1:39" ht="12.75" hidden="1" customHeight="1">
      <c r="A140" s="92" t="s">
        <v>14</v>
      </c>
      <c r="AM140" s="1"/>
    </row>
    <row r="141" spans="1:39" ht="12.75" hidden="1" customHeight="1">
      <c r="A141" s="92" t="s">
        <v>85</v>
      </c>
      <c r="AM141" s="1"/>
    </row>
    <row r="142" spans="1:39" ht="12.75" hidden="1" customHeight="1">
      <c r="A142" s="92" t="s">
        <v>86</v>
      </c>
      <c r="AM142" s="1"/>
    </row>
    <row r="143" spans="1:39" ht="12.75" hidden="1" customHeight="1">
      <c r="A143" s="92" t="s">
        <v>87</v>
      </c>
      <c r="AM143" s="1"/>
    </row>
    <row r="144" spans="1:39" ht="12.75" hidden="1" customHeight="1">
      <c r="A144" s="92" t="s">
        <v>88</v>
      </c>
      <c r="AM144" s="1"/>
    </row>
    <row r="145" spans="1:39" ht="12.75" hidden="1" customHeight="1">
      <c r="A145" s="92" t="s">
        <v>89</v>
      </c>
      <c r="AM145" s="1"/>
    </row>
    <row r="146" spans="1:39" ht="12.75" hidden="1" customHeight="1">
      <c r="A146" s="92" t="s">
        <v>90</v>
      </c>
      <c r="AM146" s="1"/>
    </row>
    <row r="147" spans="1:39" ht="12.75" hidden="1" customHeight="1">
      <c r="A147" s="92" t="s">
        <v>91</v>
      </c>
      <c r="AM147" s="1"/>
    </row>
    <row r="148" spans="1:39" ht="12.75" hidden="1" customHeight="1">
      <c r="A148" s="92" t="s">
        <v>87</v>
      </c>
      <c r="AM148" s="1"/>
    </row>
    <row r="149" spans="1:39" ht="12.75" hidden="1" customHeight="1">
      <c r="A149" s="92" t="s">
        <v>92</v>
      </c>
      <c r="AM149" s="1"/>
    </row>
    <row r="150" spans="1:39" ht="12.75" hidden="1" customHeight="1">
      <c r="A150" s="92" t="s">
        <v>87</v>
      </c>
      <c r="AM150" s="1"/>
    </row>
    <row r="151" spans="1:39" ht="12.75" hidden="1" customHeight="1">
      <c r="A151" s="92" t="s">
        <v>93</v>
      </c>
      <c r="AM151" s="1"/>
    </row>
    <row r="152" spans="1:39" ht="12.75" hidden="1" customHeight="1">
      <c r="A152" s="92" t="s">
        <v>94</v>
      </c>
      <c r="AM152" s="1"/>
    </row>
    <row r="153" spans="1:39" ht="12.75" hidden="1" customHeight="1">
      <c r="A153" s="92" t="s">
        <v>95</v>
      </c>
      <c r="AM153" s="1"/>
    </row>
    <row r="154" spans="1:39" ht="12.75" hidden="1" customHeight="1">
      <c r="A154" s="92" t="s">
        <v>96</v>
      </c>
      <c r="AM154" s="1"/>
    </row>
    <row r="155" spans="1:39" ht="12.75" hidden="1" customHeight="1">
      <c r="A155" s="92" t="s">
        <v>97</v>
      </c>
      <c r="AM155" s="1"/>
    </row>
    <row r="156" spans="1:39" ht="12.75" hidden="1" customHeight="1">
      <c r="A156" s="92" t="s">
        <v>98</v>
      </c>
      <c r="AM156" s="1"/>
    </row>
    <row r="157" spans="1:39" ht="12.75" hidden="1" customHeight="1">
      <c r="A157" s="92" t="s">
        <v>99</v>
      </c>
      <c r="AM157" s="1"/>
    </row>
    <row r="158" spans="1:39" ht="12.75" hidden="1" customHeight="1">
      <c r="A158" s="92" t="s">
        <v>100</v>
      </c>
      <c r="AM158" s="1"/>
    </row>
    <row r="159" spans="1:39" ht="12.75" hidden="1" customHeight="1">
      <c r="A159" s="92" t="s">
        <v>87</v>
      </c>
      <c r="AM159" s="1"/>
    </row>
    <row r="160" spans="1:39" ht="12.75" hidden="1" customHeight="1">
      <c r="A160" s="92" t="s">
        <v>101</v>
      </c>
      <c r="AM160" s="1"/>
    </row>
    <row r="161" spans="1:39" ht="12.75" hidden="1" customHeight="1">
      <c r="A161" s="92" t="s">
        <v>102</v>
      </c>
      <c r="AM161" s="1"/>
    </row>
    <row r="162" spans="1:39" ht="12.75" hidden="1" customHeight="1">
      <c r="A162" s="92" t="s">
        <v>103</v>
      </c>
      <c r="AM162" s="1"/>
    </row>
    <row r="163" spans="1:39" ht="12.75" hidden="1" customHeight="1">
      <c r="A163" s="92" t="s">
        <v>104</v>
      </c>
      <c r="AM163" s="1"/>
    </row>
    <row r="164" spans="1:39" ht="12.75" hidden="1" customHeight="1">
      <c r="A164" s="92" t="s">
        <v>105</v>
      </c>
      <c r="AM164" s="1"/>
    </row>
    <row r="165" spans="1:39" ht="12.75" hidden="1" customHeight="1">
      <c r="A165" s="92" t="s">
        <v>106</v>
      </c>
      <c r="AM165" s="1"/>
    </row>
    <row r="166" spans="1:39" ht="12.75" hidden="1" customHeight="1">
      <c r="A166" s="92" t="s">
        <v>87</v>
      </c>
      <c r="AM166" s="1"/>
    </row>
    <row r="167" spans="1:39" ht="12.75" hidden="1" customHeight="1">
      <c r="A167" s="92" t="s">
        <v>107</v>
      </c>
      <c r="AM167" s="1"/>
    </row>
    <row r="168" spans="1:39" ht="12.75" hidden="1" customHeight="1">
      <c r="A168" s="92" t="s">
        <v>108</v>
      </c>
      <c r="AM168" s="1"/>
    </row>
    <row r="169" spans="1:39" ht="12.75" hidden="1" customHeight="1">
      <c r="A169" s="92" t="s">
        <v>109</v>
      </c>
      <c r="AM169" s="1"/>
    </row>
    <row r="170" spans="1:39" ht="12.75" hidden="1" customHeight="1">
      <c r="A170" s="92" t="s">
        <v>110</v>
      </c>
      <c r="AM170" s="1"/>
    </row>
    <row r="171" spans="1:39" ht="12.75" hidden="1" customHeight="1">
      <c r="A171" s="92" t="s">
        <v>111</v>
      </c>
      <c r="AM171" s="1"/>
    </row>
    <row r="172" spans="1:39" ht="12.75" hidden="1" customHeight="1">
      <c r="A172" s="92" t="s">
        <v>112</v>
      </c>
      <c r="AM172" s="1"/>
    </row>
    <row r="173" spans="1:39" ht="12.75" hidden="1" customHeight="1">
      <c r="A173" s="92" t="s">
        <v>113</v>
      </c>
      <c r="AM173" s="1"/>
    </row>
    <row r="174" spans="1:39" ht="12.75" hidden="1" customHeight="1">
      <c r="A174" s="92" t="s">
        <v>114</v>
      </c>
      <c r="AM174" s="1"/>
    </row>
    <row r="175" spans="1:39" ht="12.75" hidden="1" customHeight="1">
      <c r="A175" s="92" t="s">
        <v>115</v>
      </c>
      <c r="AM175" s="1"/>
    </row>
    <row r="176" spans="1:39" ht="12.75" hidden="1" customHeight="1">
      <c r="A176" s="92" t="s">
        <v>116</v>
      </c>
      <c r="AM176" s="1"/>
    </row>
    <row r="177" spans="1:39" ht="12.75" hidden="1" customHeight="1">
      <c r="A177" s="92" t="s">
        <v>117</v>
      </c>
      <c r="AM177" s="1"/>
    </row>
    <row r="178" spans="1:39" ht="12.75" hidden="1" customHeight="1">
      <c r="A178" s="92" t="s">
        <v>118</v>
      </c>
      <c r="AM178" s="1"/>
    </row>
    <row r="179" spans="1:39" ht="12.75" hidden="1" customHeight="1">
      <c r="A179" s="92" t="s">
        <v>119</v>
      </c>
      <c r="AM179" s="1"/>
    </row>
    <row r="180" spans="1:39" ht="12.75" hidden="1" customHeight="1">
      <c r="A180" s="93" t="s">
        <v>120</v>
      </c>
      <c r="AM180" s="1"/>
    </row>
    <row r="181" spans="1:39" ht="12.75" hidden="1" customHeight="1">
      <c r="A181" s="92" t="s">
        <v>121</v>
      </c>
      <c r="AM181" s="1"/>
    </row>
    <row r="182" spans="1:39" ht="12.75" hidden="1" customHeight="1">
      <c r="A182" s="92" t="s">
        <v>122</v>
      </c>
      <c r="AM182" s="1"/>
    </row>
    <row r="183" spans="1:39" ht="12.75" hidden="1" customHeight="1">
      <c r="A183" s="92" t="s">
        <v>123</v>
      </c>
      <c r="AM183" s="1"/>
    </row>
    <row r="184" spans="1:39" ht="12.75" hidden="1" customHeight="1">
      <c r="A184" s="92" t="s">
        <v>124</v>
      </c>
      <c r="AM184" s="1"/>
    </row>
    <row r="185" spans="1:39" ht="12.75" hidden="1" customHeight="1">
      <c r="A185" s="92" t="s">
        <v>125</v>
      </c>
      <c r="AM185" s="1"/>
    </row>
    <row r="186" spans="1:39" customFormat="1" ht="12.75" hidden="1" customHeight="1">
      <c r="A186" s="93" t="s">
        <v>126</v>
      </c>
    </row>
    <row r="187" spans="1:39" ht="12.75" hidden="1" customHeight="1">
      <c r="A187" s="93" t="s">
        <v>127</v>
      </c>
      <c r="AM187" s="1"/>
    </row>
    <row r="188" spans="1:39" ht="12.75" hidden="1" customHeight="1">
      <c r="A188" s="92" t="s">
        <v>128</v>
      </c>
      <c r="AM188" s="1"/>
    </row>
    <row r="189" spans="1:39" ht="12.75" hidden="1" customHeight="1">
      <c r="A189" s="92" t="s">
        <v>129</v>
      </c>
      <c r="AM189" s="1"/>
    </row>
    <row r="190" spans="1:39" ht="12.75" hidden="1" customHeight="1">
      <c r="A190" s="92" t="s">
        <v>130</v>
      </c>
      <c r="AM190" s="1"/>
    </row>
    <row r="191" spans="1:39" ht="12.75" hidden="1" customHeight="1">
      <c r="A191" s="92" t="s">
        <v>131</v>
      </c>
      <c r="AM191" s="1"/>
    </row>
    <row r="192" spans="1:39" ht="12.75" hidden="1" customHeight="1">
      <c r="A192" s="92" t="s">
        <v>87</v>
      </c>
      <c r="AM192" s="1"/>
    </row>
    <row r="193" spans="1:39" ht="12.75" hidden="1" customHeight="1">
      <c r="A193" s="92" t="s">
        <v>132</v>
      </c>
      <c r="AM193" s="1"/>
    </row>
    <row r="194" spans="1:39" ht="12.75" hidden="1" customHeight="1">
      <c r="A194" s="92" t="s">
        <v>133</v>
      </c>
      <c r="AM194" s="1"/>
    </row>
    <row r="195" spans="1:39" ht="12.75" hidden="1" customHeight="1">
      <c r="A195" s="92" t="s">
        <v>134</v>
      </c>
      <c r="AM195" s="1"/>
    </row>
    <row r="196" spans="1:39" ht="12.75" hidden="1" customHeight="1">
      <c r="A196" s="92" t="s">
        <v>135</v>
      </c>
      <c r="AM196" s="1"/>
    </row>
    <row r="197" spans="1:39" ht="12.75" hidden="1" customHeight="1">
      <c r="A197" s="92" t="s">
        <v>136</v>
      </c>
      <c r="AM197" s="1"/>
    </row>
    <row r="198" spans="1:39" ht="12.75" hidden="1" customHeight="1">
      <c r="A198" s="92" t="s">
        <v>137</v>
      </c>
      <c r="AM198" s="1"/>
    </row>
    <row r="199" spans="1:39" ht="12.75" hidden="1" customHeight="1">
      <c r="A199" s="92" t="s">
        <v>138</v>
      </c>
      <c r="AM199" s="1"/>
    </row>
    <row r="200" spans="1:39" ht="12.75" hidden="1" customHeight="1">
      <c r="A200" s="92" t="s">
        <v>87</v>
      </c>
      <c r="AM200" s="1"/>
    </row>
    <row r="201" spans="1:39" ht="12.75" hidden="1" customHeight="1">
      <c r="A201" s="92" t="s">
        <v>139</v>
      </c>
      <c r="AM201" s="1"/>
    </row>
    <row r="202" spans="1:39" ht="12.75" hidden="1" customHeight="1">
      <c r="A202" s="92" t="s">
        <v>140</v>
      </c>
      <c r="AM202" s="1"/>
    </row>
    <row r="203" spans="1:39" ht="12.75" hidden="1" customHeight="1">
      <c r="A203" s="92" t="s">
        <v>87</v>
      </c>
      <c r="AM203" s="1"/>
    </row>
    <row r="204" spans="1:39" ht="12.75" hidden="1" customHeight="1">
      <c r="A204" s="92" t="s">
        <v>141</v>
      </c>
      <c r="AM204" s="1"/>
    </row>
    <row r="205" spans="1:39" ht="12.75" hidden="1" customHeight="1">
      <c r="A205" s="92" t="s">
        <v>142</v>
      </c>
      <c r="AM205" s="1"/>
    </row>
    <row r="206" spans="1:39" ht="12.75" hidden="1" customHeight="1">
      <c r="A206" s="93" t="s">
        <v>143</v>
      </c>
      <c r="AM206" s="1"/>
    </row>
    <row r="207" spans="1:39" ht="12.75" hidden="1" customHeight="1">
      <c r="A207" s="92" t="s">
        <v>144</v>
      </c>
      <c r="AM207" s="1"/>
    </row>
    <row r="208" spans="1:39" ht="12.75" hidden="1" customHeight="1">
      <c r="A208" s="92" t="s">
        <v>145</v>
      </c>
      <c r="AM208" s="1"/>
    </row>
    <row r="209" spans="1:39" ht="12.75" hidden="1" customHeight="1">
      <c r="A209" s="93" t="s">
        <v>146</v>
      </c>
      <c r="AM209" s="1"/>
    </row>
    <row r="210" spans="1:39" ht="12.75" hidden="1" customHeight="1">
      <c r="A210" s="93" t="s">
        <v>147</v>
      </c>
      <c r="AM210" s="1"/>
    </row>
    <row r="211" spans="1:39" ht="12.75" hidden="1" customHeight="1">
      <c r="A211" s="92" t="s">
        <v>148</v>
      </c>
      <c r="AM211" s="1"/>
    </row>
    <row r="212" spans="1:39" ht="12.75" hidden="1" customHeight="1">
      <c r="A212" s="92" t="s">
        <v>149</v>
      </c>
      <c r="AM212" s="1"/>
    </row>
    <row r="213" spans="1:39" ht="12.75" hidden="1" customHeight="1">
      <c r="A213" s="92" t="s">
        <v>150</v>
      </c>
      <c r="AM213" s="1"/>
    </row>
    <row r="214" spans="1:39" ht="12.75" hidden="1" customHeight="1">
      <c r="A214" s="92" t="s">
        <v>151</v>
      </c>
      <c r="AM214" s="1"/>
    </row>
    <row r="215" spans="1:39" ht="12.75" hidden="1" customHeight="1">
      <c r="A215" s="92" t="s">
        <v>152</v>
      </c>
      <c r="AM215" s="1"/>
    </row>
    <row r="216" spans="1:39" ht="12.75" hidden="1" customHeight="1">
      <c r="A216" s="92" t="s">
        <v>153</v>
      </c>
      <c r="AM216" s="1"/>
    </row>
    <row r="217" spans="1:39" ht="12.75" hidden="1" customHeight="1">
      <c r="A217" s="92" t="s">
        <v>154</v>
      </c>
      <c r="AM217" s="1"/>
    </row>
    <row r="218" spans="1:39" ht="12.75" hidden="1" customHeight="1">
      <c r="A218" s="92" t="s">
        <v>155</v>
      </c>
      <c r="AM218" s="1"/>
    </row>
    <row r="219" spans="1:39" ht="12.75" hidden="1" customHeight="1">
      <c r="A219" s="92" t="s">
        <v>156</v>
      </c>
      <c r="AM219" s="1"/>
    </row>
    <row r="220" spans="1:39" ht="12.75" hidden="1" customHeight="1">
      <c r="A220" s="93" t="s">
        <v>157</v>
      </c>
      <c r="AM220" s="1"/>
    </row>
    <row r="221" spans="1:39" ht="12.75" hidden="1" customHeight="1">
      <c r="A221" s="93" t="s">
        <v>158</v>
      </c>
      <c r="AM221" s="1"/>
    </row>
    <row r="222" spans="1:39" ht="12.75" hidden="1" customHeight="1">
      <c r="A222" s="93" t="s">
        <v>159</v>
      </c>
      <c r="AM222" s="1"/>
    </row>
    <row r="223" spans="1:39" ht="12.75" hidden="1" customHeight="1">
      <c r="A223" s="93" t="s">
        <v>160</v>
      </c>
      <c r="AM223" s="1"/>
    </row>
    <row r="224" spans="1:39" ht="12.75" hidden="1" customHeight="1">
      <c r="A224" s="92" t="s">
        <v>87</v>
      </c>
      <c r="AM224" s="1"/>
    </row>
    <row r="225" spans="1:39" ht="12.75" hidden="1" customHeight="1">
      <c r="A225" s="92" t="s">
        <v>161</v>
      </c>
      <c r="AM225" s="1"/>
    </row>
    <row r="226" spans="1:39" ht="12.75" hidden="1" customHeight="1">
      <c r="A226" s="92" t="s">
        <v>162</v>
      </c>
      <c r="AM226" s="1"/>
    </row>
    <row r="227" spans="1:39" ht="12.75" hidden="1" customHeight="1">
      <c r="A227" s="92" t="s">
        <v>163</v>
      </c>
      <c r="AM227" s="1"/>
    </row>
    <row r="228" spans="1:39" ht="12.75" hidden="1" customHeight="1">
      <c r="A228" s="92" t="s">
        <v>164</v>
      </c>
    </row>
    <row r="229" spans="1:39" ht="12.75" hidden="1" customHeight="1">
      <c r="A229" s="92" t="s">
        <v>165</v>
      </c>
    </row>
    <row r="230" spans="1:39" ht="12.75" hidden="1" customHeight="1">
      <c r="A230" s="92" t="s">
        <v>166</v>
      </c>
    </row>
    <row r="231" spans="1:39" ht="12.75" hidden="1" customHeight="1">
      <c r="A231" s="92" t="s">
        <v>167</v>
      </c>
    </row>
    <row r="232" spans="1:39" ht="12.75" hidden="1" customHeight="1">
      <c r="A232" s="92" t="s">
        <v>168</v>
      </c>
    </row>
    <row r="233" spans="1:39" ht="12.75" hidden="1" customHeight="1">
      <c r="A233" s="92" t="s">
        <v>87</v>
      </c>
    </row>
    <row r="234" spans="1:39" ht="12.75" hidden="1" customHeight="1">
      <c r="A234" s="92" t="s">
        <v>169</v>
      </c>
    </row>
    <row r="235" spans="1:39" ht="12.75" hidden="1" customHeight="1">
      <c r="A235" s="92" t="s">
        <v>170</v>
      </c>
    </row>
    <row r="236" spans="1:39" ht="12.75" hidden="1" customHeight="1"/>
    <row r="237" spans="1:39" ht="12.75" hidden="1" customHeight="1"/>
    <row r="238" spans="1:39" ht="12.75" customHeight="1"/>
    <row r="239" spans="1:39" ht="8.25" customHeight="1"/>
  </sheetData>
  <sheetProtection password="C749" sheet="1" objects="1" scenarios="1"/>
  <dataConsolidate/>
  <mergeCells count="184">
    <mergeCell ref="A113:AM113"/>
    <mergeCell ref="A134:G134"/>
    <mergeCell ref="I134:W134"/>
    <mergeCell ref="Y134:AM134"/>
    <mergeCell ref="A131:AM131"/>
    <mergeCell ref="A133:G133"/>
    <mergeCell ref="I133:W133"/>
    <mergeCell ref="AC118:AJ118"/>
    <mergeCell ref="A120:G120"/>
    <mergeCell ref="H120:Y120"/>
    <mergeCell ref="AC120:AJ120"/>
    <mergeCell ref="A124:AM124"/>
    <mergeCell ref="H118:Y118"/>
    <mergeCell ref="A122:G122"/>
    <mergeCell ref="H122:Y122"/>
    <mergeCell ref="Y133:AM133"/>
    <mergeCell ref="AE103:AF103"/>
    <mergeCell ref="AJ103:AK103"/>
    <mergeCell ref="A103:Y103"/>
    <mergeCell ref="AA103:AB103"/>
    <mergeCell ref="AE101:AF101"/>
    <mergeCell ref="AJ101:AK101"/>
    <mergeCell ref="AE105:AF105"/>
    <mergeCell ref="AJ105:AK105"/>
    <mergeCell ref="A107:Y107"/>
    <mergeCell ref="AA107:AB107"/>
    <mergeCell ref="AE107:AF107"/>
    <mergeCell ref="AJ107:AK107"/>
    <mergeCell ref="A105:Y105"/>
    <mergeCell ref="AA105:AB105"/>
    <mergeCell ref="A109:G109"/>
    <mergeCell ref="H109:Y109"/>
    <mergeCell ref="AC122:AJ122"/>
    <mergeCell ref="A118:G118"/>
    <mergeCell ref="A111:Y111"/>
    <mergeCell ref="AA111:AB111"/>
    <mergeCell ref="A114:Y116"/>
    <mergeCell ref="AA115:AL116"/>
    <mergeCell ref="AC111:AL111"/>
    <mergeCell ref="A97:G97"/>
    <mergeCell ref="H97:Y97"/>
    <mergeCell ref="AD99:AG99"/>
    <mergeCell ref="AI99:AL99"/>
    <mergeCell ref="A99:Y99"/>
    <mergeCell ref="AA99:AB99"/>
    <mergeCell ref="A93:Y93"/>
    <mergeCell ref="AA93:AB93"/>
    <mergeCell ref="A101:Y101"/>
    <mergeCell ref="AA101:AB101"/>
    <mergeCell ref="A91:Y91"/>
    <mergeCell ref="AA91:AB91"/>
    <mergeCell ref="A89:Y89"/>
    <mergeCell ref="AA89:AB89"/>
    <mergeCell ref="AA85:AB85"/>
    <mergeCell ref="AE85:AF85"/>
    <mergeCell ref="AJ85:AK85"/>
    <mergeCell ref="AE95:AF95"/>
    <mergeCell ref="AJ95:AK95"/>
    <mergeCell ref="A95:Y95"/>
    <mergeCell ref="AA95:AB95"/>
    <mergeCell ref="A87:Y87"/>
    <mergeCell ref="AA87:AB87"/>
    <mergeCell ref="AE87:AF87"/>
    <mergeCell ref="AE91:AF91"/>
    <mergeCell ref="AJ91:AK91"/>
    <mergeCell ref="AE93:AF93"/>
    <mergeCell ref="AJ93:AK93"/>
    <mergeCell ref="AJ87:AK87"/>
    <mergeCell ref="A85:Y85"/>
    <mergeCell ref="AE89:AF89"/>
    <mergeCell ref="AJ89:AK89"/>
    <mergeCell ref="A83:Y83"/>
    <mergeCell ref="AD81:AG81"/>
    <mergeCell ref="AD77:AI77"/>
    <mergeCell ref="A81:Y81"/>
    <mergeCell ref="AA81:AB81"/>
    <mergeCell ref="I77:J77"/>
    <mergeCell ref="R77:S77"/>
    <mergeCell ref="AI81:AL81"/>
    <mergeCell ref="AE83:AF83"/>
    <mergeCell ref="AA83:AB83"/>
    <mergeCell ref="AJ83:AK83"/>
    <mergeCell ref="AJ77:AK77"/>
    <mergeCell ref="A79:T79"/>
    <mergeCell ref="W79:X79"/>
    <mergeCell ref="Y79:AC79"/>
    <mergeCell ref="AE79:AF79"/>
    <mergeCell ref="AG79:AK79"/>
    <mergeCell ref="L77:Q77"/>
    <mergeCell ref="AA77:AB77"/>
    <mergeCell ref="U77:Z77"/>
    <mergeCell ref="C77:H77"/>
    <mergeCell ref="L75:S75"/>
    <mergeCell ref="AF69:AM69"/>
    <mergeCell ref="A71:AM71"/>
    <mergeCell ref="U75:AB75"/>
    <mergeCell ref="AD75:AK75"/>
    <mergeCell ref="A69:G69"/>
    <mergeCell ref="H69:U69"/>
    <mergeCell ref="M57:AM57"/>
    <mergeCell ref="AA49:AE49"/>
    <mergeCell ref="A57:L57"/>
    <mergeCell ref="A59:L59"/>
    <mergeCell ref="M59:AM59"/>
    <mergeCell ref="W69:AE69"/>
    <mergeCell ref="A63:AM63"/>
    <mergeCell ref="A67:E67"/>
    <mergeCell ref="A65:D65"/>
    <mergeCell ref="E65:Y65"/>
    <mergeCell ref="AA65:AD65"/>
    <mergeCell ref="AE65:AM65"/>
    <mergeCell ref="F67:AM67"/>
    <mergeCell ref="A61:L61"/>
    <mergeCell ref="M61:AM61"/>
    <mergeCell ref="A73:AM73"/>
    <mergeCell ref="C75:J75"/>
    <mergeCell ref="B47:H47"/>
    <mergeCell ref="I47:AM47"/>
    <mergeCell ref="A49:H49"/>
    <mergeCell ref="I49:Y49"/>
    <mergeCell ref="A55:L55"/>
    <mergeCell ref="A51:H51"/>
    <mergeCell ref="I51:Y51"/>
    <mergeCell ref="AA51:AE51"/>
    <mergeCell ref="A53:L53"/>
    <mergeCell ref="M53:AM53"/>
    <mergeCell ref="M55:AM55"/>
    <mergeCell ref="I42:Y42"/>
    <mergeCell ref="AA42:AF42"/>
    <mergeCell ref="AG42:AM42"/>
    <mergeCell ref="A39:AM39"/>
    <mergeCell ref="B40:H40"/>
    <mergeCell ref="I40:AM40"/>
    <mergeCell ref="B42:H42"/>
    <mergeCell ref="A43:AM44"/>
    <mergeCell ref="B45:H45"/>
    <mergeCell ref="I45:AM45"/>
    <mergeCell ref="A31:AM31"/>
    <mergeCell ref="B32:H32"/>
    <mergeCell ref="I32:Y32"/>
    <mergeCell ref="AA32:AE32"/>
    <mergeCell ref="B37:H37"/>
    <mergeCell ref="I37:Y37"/>
    <mergeCell ref="AA37:AE37"/>
    <mergeCell ref="A34:AM34"/>
    <mergeCell ref="B35:H35"/>
    <mergeCell ref="I35:Y35"/>
    <mergeCell ref="AA35:AE35"/>
    <mergeCell ref="A12:W12"/>
    <mergeCell ref="Y12:AM18"/>
    <mergeCell ref="A14:P14"/>
    <mergeCell ref="A18:N18"/>
    <mergeCell ref="P18:R18"/>
    <mergeCell ref="A25:L25"/>
    <mergeCell ref="M25:AM25"/>
    <mergeCell ref="A27:AM27"/>
    <mergeCell ref="A29:L29"/>
    <mergeCell ref="M29:V29"/>
    <mergeCell ref="X29:AE29"/>
    <mergeCell ref="AF29:AM29"/>
    <mergeCell ref="A1:I5"/>
    <mergeCell ref="J1:M1"/>
    <mergeCell ref="N1:AM5"/>
    <mergeCell ref="J2:M2"/>
    <mergeCell ref="J3:M3"/>
    <mergeCell ref="J4:M4"/>
    <mergeCell ref="J5:M5"/>
    <mergeCell ref="B130:AM130"/>
    <mergeCell ref="B125:AM125"/>
    <mergeCell ref="B126:AM126"/>
    <mergeCell ref="B127:AM127"/>
    <mergeCell ref="B128:AM128"/>
    <mergeCell ref="B129:AM129"/>
    <mergeCell ref="A20:AM20"/>
    <mergeCell ref="A16:H16"/>
    <mergeCell ref="I16:K16"/>
    <mergeCell ref="N16:U16"/>
    <mergeCell ref="A22:AM22"/>
    <mergeCell ref="A23:AM23"/>
    <mergeCell ref="A7:AM7"/>
    <mergeCell ref="A8:AM8"/>
    <mergeCell ref="A9:AM9"/>
    <mergeCell ref="A11:W11"/>
    <mergeCell ref="Y11:AM11"/>
  </mergeCells>
  <phoneticPr fontId="21" type="noConversion"/>
  <dataValidations disablePrompts="1" count="5">
    <dataValidation type="date" allowBlank="1" showInputMessage="1" showErrorMessage="1" errorTitle="Fehler" error="Das Datum muss zwischen 1.1.2014 und 30.06.2023 liegen" sqref="Y79:AC79 AG79:AK79">
      <formula1>41640</formula1>
      <formula2>45107</formula2>
    </dataValidation>
    <dataValidation type="list" allowBlank="1" showInputMessage="1" showErrorMessage="1" sqref="A23:AM23">
      <formula1>PaymAppl_ProjectTypes</formula1>
    </dataValidation>
    <dataValidation type="decimal" allowBlank="1" showInputMessage="1" showErrorMessage="1" errorTitle="Fehler " error="Dieses Feld darf nur nummerisch befüllt werden und muss zwischen 0 und 100 liegen." sqref="P18:R18">
      <formula1>0</formula1>
      <formula2>100</formula2>
    </dataValidation>
    <dataValidation type="whole" allowBlank="1" showInputMessage="1" showErrorMessage="1" errorTitle="Fehler" error="Dieses Feld darf nur nummerisch befüllt werden." sqref="I16:K16">
      <formula1>1</formula1>
      <formula2>999</formula2>
    </dataValidation>
    <dataValidation type="whole" allowBlank="1" showInputMessage="1" showErrorMessage="1" errorTitle="Fehler" error="Dieses Feld darf nur nummerisch befüllt werden. Ebenso darf die Zeichenlänge von 1 nicht überschritten werden." sqref="AF51:AM51 AF49:AM49 AF37:AM37 AF35:AM35 AF32:AM32">
      <formula1>0</formula1>
      <formula2>9</formula2>
    </dataValidation>
  </dataValidations>
  <hyperlinks>
    <hyperlink ref="J4" r:id="rId1"/>
  </hyperlinks>
  <pageMargins left="0.6692913385826772" right="0.23622047244094491" top="0.35433070866141736" bottom="0.74803149606299213" header="0.31496062992125984" footer="0.31496062992125984"/>
  <pageSetup paperSize="9" fitToHeight="0" orientation="portrait" r:id="rId2"/>
  <headerFooter alignWithMargins="0">
    <oddFooter>&amp;LZahlungsantrag&amp;RSeite &amp;P von &amp;N&amp;CVersion 13 / Feb. 2021</oddFooter>
  </headerFooter>
  <rowBreaks count="1" manualBreakCount="1">
    <brk id="67" max="38" man="1"/>
  </rowBreaks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 codeName="TStandardkostenLEW"/>
  <dimension ref="A1:J2"/>
  <sheetViews>
    <sheetView showGridLines="0" workbookViewId="0">
      <selection activeCell="C1" sqref="C1"/>
    </sheetView>
  </sheetViews>
  <sheetFormatPr baseColWidth="10" defaultRowHeight="13.2"/>
  <cols>
    <col min="2" max="2" width="20.5546875" customWidth="1"/>
    <col min="3" max="3" width="23" customWidth="1"/>
    <col min="4" max="4" width="17.109375" customWidth="1"/>
    <col min="5" max="5" width="15.88671875" customWidth="1"/>
    <col min="6" max="6" width="14.88671875" customWidth="1"/>
    <col min="9" max="9" width="16.6640625" customWidth="1"/>
    <col min="10" max="10" width="11.6640625" customWidth="1"/>
  </cols>
  <sheetData>
    <row r="1" spans="1:10">
      <c r="A1" t="s">
        <v>274</v>
      </c>
      <c r="B1" t="s">
        <v>356</v>
      </c>
      <c r="C1" t="s">
        <v>357</v>
      </c>
      <c r="D1" t="s">
        <v>278</v>
      </c>
      <c r="E1" t="s">
        <v>279</v>
      </c>
      <c r="F1" t="s">
        <v>276</v>
      </c>
      <c r="G1" t="s">
        <v>358</v>
      </c>
      <c r="H1" t="s">
        <v>359</v>
      </c>
      <c r="I1" t="s">
        <v>360</v>
      </c>
      <c r="J1" t="s">
        <v>285</v>
      </c>
    </row>
    <row r="2" spans="1:10">
      <c r="A2">
        <v>1</v>
      </c>
      <c r="B2" t="s">
        <v>361</v>
      </c>
      <c r="C2" t="s">
        <v>362</v>
      </c>
      <c r="D2" t="s">
        <v>363</v>
      </c>
      <c r="E2" t="s">
        <v>364</v>
      </c>
      <c r="F2" s="295">
        <v>43101</v>
      </c>
      <c r="G2" t="s">
        <v>323</v>
      </c>
      <c r="H2">
        <v>20</v>
      </c>
      <c r="I2">
        <v>12</v>
      </c>
      <c r="J2">
        <v>50</v>
      </c>
    </row>
  </sheetData>
  <sheetProtection password="C749" sheet="1" objects="1" scenarios="1"/>
  <phoneticPr fontId="49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TUnbareSachleistungen">
    <pageSetUpPr autoPageBreaks="0"/>
  </sheetPr>
  <dimension ref="A1:AL56"/>
  <sheetViews>
    <sheetView showGridLines="0" topLeftCell="C1" workbookViewId="0">
      <selection sqref="A1:B65536"/>
    </sheetView>
  </sheetViews>
  <sheetFormatPr baseColWidth="10" defaultRowHeight="13.2"/>
  <cols>
    <col min="1" max="2" width="11.44140625" hidden="1" customWidth="1"/>
    <col min="3" max="3" width="9.88671875" customWidth="1"/>
    <col min="4" max="4" width="12.44140625" customWidth="1"/>
    <col min="5" max="5" width="25.5546875" customWidth="1"/>
    <col min="6" max="6" width="34.109375" customWidth="1"/>
    <col min="7" max="7" width="18.109375" customWidth="1"/>
    <col min="8" max="13" width="17.109375" customWidth="1"/>
    <col min="14" max="22" width="17.109375" hidden="1" customWidth="1"/>
    <col min="23" max="24" width="28.5546875" hidden="1" customWidth="1"/>
    <col min="25" max="28" width="17.109375" hidden="1" customWidth="1"/>
    <col min="29" max="29" width="18.88671875" hidden="1" customWidth="1"/>
    <col min="30" max="32" width="17.109375" hidden="1" customWidth="1"/>
    <col min="33" max="33" width="32.6640625" hidden="1" customWidth="1"/>
    <col min="34" max="36" width="17.109375" hidden="1" customWidth="1"/>
    <col min="37" max="37" width="28.5546875" hidden="1" customWidth="1"/>
    <col min="38" max="38" width="0" hidden="1" customWidth="1"/>
  </cols>
  <sheetData>
    <row r="1" spans="1:33" ht="21.75" customHeight="1">
      <c r="A1" s="297" t="s">
        <v>218</v>
      </c>
      <c r="B1" s="298"/>
      <c r="C1" s="696" t="s">
        <v>365</v>
      </c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</row>
    <row r="2" spans="1:33" ht="14.25" customHeight="1">
      <c r="A2" s="297" t="s">
        <v>218</v>
      </c>
      <c r="B2" s="298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152" t="s">
        <v>83</v>
      </c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</row>
    <row r="3" spans="1:33" ht="16.5" customHeight="1">
      <c r="A3" s="297" t="s">
        <v>218</v>
      </c>
      <c r="B3" s="298"/>
      <c r="C3" s="619" t="s">
        <v>180</v>
      </c>
      <c r="D3" s="697"/>
      <c r="E3" s="697"/>
      <c r="F3" s="659"/>
      <c r="G3" s="698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</row>
    <row r="4" spans="1:33" ht="6.75" customHeight="1">
      <c r="A4" s="297" t="s">
        <v>218</v>
      </c>
      <c r="B4" s="298"/>
      <c r="C4" s="299"/>
      <c r="D4" s="299"/>
      <c r="E4" s="300"/>
      <c r="F4" s="300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</row>
    <row r="5" spans="1:33" ht="16.5" customHeight="1">
      <c r="A5" s="297" t="s">
        <v>218</v>
      </c>
      <c r="B5" s="298"/>
      <c r="C5" s="619" t="s">
        <v>181</v>
      </c>
      <c r="D5" s="697"/>
      <c r="E5" s="697"/>
      <c r="F5" s="659"/>
      <c r="G5" s="698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</row>
    <row r="6" spans="1:33" ht="6.75" customHeight="1">
      <c r="A6" s="297" t="s">
        <v>218</v>
      </c>
      <c r="B6" s="298"/>
      <c r="C6" s="299"/>
      <c r="D6" s="299"/>
      <c r="E6" s="300"/>
      <c r="F6" s="300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</row>
    <row r="7" spans="1:33" ht="16.5" customHeight="1">
      <c r="A7" s="297" t="s">
        <v>218</v>
      </c>
      <c r="B7" s="298"/>
      <c r="C7" s="619" t="s">
        <v>182</v>
      </c>
      <c r="D7" s="697"/>
      <c r="E7" s="697"/>
      <c r="F7" s="659"/>
      <c r="G7" s="698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</row>
    <row r="8" spans="1:33" ht="6.75" customHeight="1">
      <c r="A8" s="297" t="s">
        <v>218</v>
      </c>
      <c r="B8" s="298"/>
      <c r="C8" s="301"/>
      <c r="D8" s="301"/>
      <c r="E8" s="301"/>
      <c r="F8" s="301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</row>
    <row r="9" spans="1:33" ht="16.5" customHeight="1">
      <c r="A9" s="297" t="s">
        <v>218</v>
      </c>
      <c r="B9" s="298"/>
      <c r="C9" s="619" t="s">
        <v>219</v>
      </c>
      <c r="D9" s="697"/>
      <c r="E9" s="697"/>
      <c r="F9" s="659"/>
      <c r="G9" s="698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</row>
    <row r="10" spans="1:33" ht="16.5" hidden="1" customHeight="1">
      <c r="A10" s="297"/>
      <c r="B10" s="298"/>
      <c r="C10" s="668"/>
      <c r="D10" s="668"/>
      <c r="E10" s="668"/>
      <c r="F10" s="716"/>
      <c r="G10" s="716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</row>
    <row r="11" spans="1:33" ht="6.75" customHeight="1">
      <c r="A11" s="297" t="s">
        <v>218</v>
      </c>
      <c r="B11" s="298"/>
      <c r="C11" s="301"/>
      <c r="D11" s="301"/>
      <c r="E11" s="301"/>
      <c r="F11" s="301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</row>
    <row r="12" spans="1:33" ht="16.5" customHeight="1">
      <c r="A12" s="297" t="s">
        <v>218</v>
      </c>
      <c r="B12" s="298"/>
      <c r="C12" s="619" t="s">
        <v>183</v>
      </c>
      <c r="D12" s="697"/>
      <c r="E12" s="697"/>
      <c r="F12" s="714" t="str">
        <f>F13</f>
        <v>Ja</v>
      </c>
      <c r="G12" s="715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</row>
    <row r="13" spans="1:33" ht="16.5" hidden="1" customHeight="1">
      <c r="A13" s="297"/>
      <c r="B13" s="298"/>
      <c r="C13" s="155"/>
      <c r="D13" s="155"/>
      <c r="E13" s="155"/>
      <c r="F13" s="302" t="str">
        <f>IF(G13=1,"Ja","Nein")</f>
        <v>Ja</v>
      </c>
      <c r="G13" s="303">
        <v>1</v>
      </c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</row>
    <row r="14" spans="1:33" ht="6.75" customHeight="1">
      <c r="A14" s="297" t="s">
        <v>218</v>
      </c>
      <c r="B14" s="298"/>
      <c r="C14" s="301"/>
      <c r="D14" s="301"/>
      <c r="E14" s="301"/>
      <c r="F14" s="304"/>
      <c r="G14" s="304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</row>
    <row r="15" spans="1:33" ht="16.5" customHeight="1">
      <c r="A15" s="297" t="s">
        <v>218</v>
      </c>
      <c r="B15" s="298"/>
      <c r="C15" s="708" t="s">
        <v>184</v>
      </c>
      <c r="D15" s="709"/>
      <c r="E15" s="710"/>
      <c r="F15" s="305" t="s">
        <v>185</v>
      </c>
      <c r="G15" s="306" t="s">
        <v>186</v>
      </c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</row>
    <row r="16" spans="1:33" ht="16.5" customHeight="1">
      <c r="A16" s="297" t="s">
        <v>218</v>
      </c>
      <c r="B16" s="298"/>
      <c r="C16" s="711" t="s">
        <v>187</v>
      </c>
      <c r="D16" s="712"/>
      <c r="E16" s="713"/>
      <c r="F16" s="307"/>
      <c r="G16" s="30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</row>
    <row r="17" spans="1:33" ht="16.5" customHeight="1" thickBot="1">
      <c r="A17" s="297" t="s">
        <v>218</v>
      </c>
      <c r="B17" s="298"/>
      <c r="C17" s="308"/>
      <c r="D17" s="308"/>
      <c r="E17" s="308"/>
      <c r="F17" s="308"/>
      <c r="G17" s="308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</row>
    <row r="18" spans="1:33" ht="21" customHeight="1">
      <c r="A18" s="297" t="s">
        <v>218</v>
      </c>
      <c r="B18" s="298"/>
      <c r="C18" s="705" t="s">
        <v>194</v>
      </c>
      <c r="D18" s="706"/>
      <c r="E18" s="706"/>
      <c r="F18" s="706"/>
      <c r="G18" s="70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</row>
    <row r="19" spans="1:33" ht="22.5" customHeight="1" thickBot="1">
      <c r="A19" s="297" t="s">
        <v>218</v>
      </c>
      <c r="B19" s="298"/>
      <c r="C19" s="309"/>
      <c r="D19" s="310"/>
      <c r="E19" s="310"/>
      <c r="F19" s="311"/>
      <c r="G19" s="312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</row>
    <row r="20" spans="1:33" ht="15" customHeight="1" thickBot="1">
      <c r="A20" s="297" t="s">
        <v>218</v>
      </c>
      <c r="B20" s="298"/>
      <c r="C20" s="313"/>
      <c r="D20" s="313"/>
      <c r="E20" s="314"/>
      <c r="F20" s="314"/>
      <c r="G20" s="313"/>
      <c r="H20" s="313"/>
      <c r="I20" s="297"/>
      <c r="J20" s="313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</row>
    <row r="21" spans="1:33" ht="24" customHeight="1" thickBot="1">
      <c r="A21" s="297" t="s">
        <v>218</v>
      </c>
      <c r="B21" s="298"/>
      <c r="C21" s="702" t="s">
        <v>366</v>
      </c>
      <c r="D21" s="703"/>
      <c r="E21" s="703"/>
      <c r="F21" s="703"/>
      <c r="G21" s="703"/>
      <c r="H21" s="704"/>
      <c r="I21" s="297"/>
      <c r="J21" s="350"/>
      <c r="K21" s="350"/>
      <c r="L21" s="350"/>
      <c r="M21" s="350"/>
      <c r="N21" s="350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7"/>
      <c r="AE21" s="297"/>
      <c r="AF21" s="297"/>
      <c r="AG21" s="297"/>
    </row>
    <row r="22" spans="1:33" ht="26.25" customHeight="1">
      <c r="A22" s="297" t="s">
        <v>218</v>
      </c>
      <c r="B22" s="298" t="s">
        <v>232</v>
      </c>
      <c r="C22" s="699" t="s">
        <v>367</v>
      </c>
      <c r="D22" s="699"/>
      <c r="E22" s="699"/>
      <c r="F22" s="351" t="s">
        <v>368</v>
      </c>
      <c r="G22" s="700" t="s">
        <v>369</v>
      </c>
      <c r="H22" s="701"/>
      <c r="I22" s="297"/>
      <c r="J22" s="350"/>
      <c r="K22" s="350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</row>
    <row r="23" spans="1:33" ht="24.9" customHeight="1">
      <c r="A23" s="297" t="s">
        <v>218</v>
      </c>
      <c r="B23" s="352" t="s">
        <v>370</v>
      </c>
      <c r="C23" s="676"/>
      <c r="D23" s="676"/>
      <c r="E23" s="676"/>
      <c r="F23" s="353"/>
      <c r="G23" s="686"/>
      <c r="H23" s="686"/>
      <c r="I23" s="297"/>
      <c r="J23" s="352"/>
      <c r="K23" s="352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</row>
    <row r="24" spans="1:33" ht="24.9" customHeight="1">
      <c r="A24" s="297" t="s">
        <v>218</v>
      </c>
      <c r="B24" s="352" t="s">
        <v>370</v>
      </c>
      <c r="C24" s="676"/>
      <c r="D24" s="676"/>
      <c r="E24" s="676"/>
      <c r="F24" s="353"/>
      <c r="G24" s="686"/>
      <c r="H24" s="686"/>
      <c r="I24" s="297"/>
      <c r="J24" s="352"/>
      <c r="K24" s="352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</row>
    <row r="25" spans="1:33" ht="24.9" customHeight="1">
      <c r="A25" s="297" t="s">
        <v>218</v>
      </c>
      <c r="B25" s="352" t="s">
        <v>370</v>
      </c>
      <c r="C25" s="676"/>
      <c r="D25" s="676"/>
      <c r="E25" s="676"/>
      <c r="F25" s="353"/>
      <c r="G25" s="686"/>
      <c r="H25" s="686"/>
      <c r="I25" s="354"/>
      <c r="J25" s="352"/>
      <c r="K25" s="352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</row>
    <row r="26" spans="1:33" ht="24.9" customHeight="1">
      <c r="A26" s="297" t="s">
        <v>218</v>
      </c>
      <c r="B26" s="352" t="s">
        <v>370</v>
      </c>
      <c r="C26" s="676"/>
      <c r="D26" s="676"/>
      <c r="E26" s="676"/>
      <c r="F26" s="353"/>
      <c r="G26" s="686"/>
      <c r="H26" s="686"/>
      <c r="I26" s="354"/>
      <c r="J26" s="352"/>
      <c r="K26" s="352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</row>
    <row r="27" spans="1:33" ht="24.9" customHeight="1">
      <c r="A27" s="297" t="s">
        <v>218</v>
      </c>
      <c r="B27" s="352" t="s">
        <v>370</v>
      </c>
      <c r="C27" s="676"/>
      <c r="D27" s="676"/>
      <c r="E27" s="676"/>
      <c r="F27" s="353"/>
      <c r="G27" s="686"/>
      <c r="H27" s="686"/>
      <c r="I27" s="354"/>
      <c r="J27" s="352"/>
      <c r="K27" s="352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</row>
    <row r="28" spans="1:33" ht="24.9" hidden="1" customHeight="1">
      <c r="A28" s="333"/>
      <c r="B28" s="334"/>
      <c r="C28" s="693"/>
      <c r="D28" s="694"/>
      <c r="E28" s="695"/>
      <c r="F28" s="355"/>
      <c r="G28" s="691"/>
      <c r="H28" s="691"/>
      <c r="I28" s="354"/>
      <c r="J28" s="352"/>
      <c r="K28" s="352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</row>
    <row r="29" spans="1:33" ht="24.9" hidden="1" customHeight="1">
      <c r="A29" s="297" t="s">
        <v>218</v>
      </c>
      <c r="B29" s="352" t="s">
        <v>370</v>
      </c>
      <c r="C29" s="676"/>
      <c r="D29" s="676"/>
      <c r="E29" s="676"/>
      <c r="F29" s="353"/>
      <c r="G29" s="686"/>
      <c r="H29" s="686"/>
      <c r="I29" s="354"/>
      <c r="J29" s="352"/>
      <c r="K29" s="352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</row>
    <row r="30" spans="1:33" ht="24.9" hidden="1" customHeight="1">
      <c r="A30" s="333" t="s">
        <v>221</v>
      </c>
      <c r="B30" s="334" t="s">
        <v>270</v>
      </c>
      <c r="C30" s="690" t="s">
        <v>271</v>
      </c>
      <c r="D30" s="690"/>
      <c r="E30" s="690"/>
      <c r="F30" s="355"/>
      <c r="G30" s="691"/>
      <c r="H30" s="691"/>
      <c r="I30" s="354"/>
      <c r="J30" s="352"/>
      <c r="K30" s="352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</row>
    <row r="31" spans="1:33" ht="15" customHeight="1">
      <c r="A31" s="297" t="s">
        <v>218</v>
      </c>
      <c r="B31" s="298"/>
      <c r="C31" s="356"/>
      <c r="D31" s="357"/>
      <c r="E31" s="348"/>
      <c r="F31" s="348"/>
      <c r="G31" s="350"/>
      <c r="H31" s="350"/>
      <c r="I31" s="350"/>
      <c r="J31" s="350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</row>
    <row r="32" spans="1:33" ht="14.25" customHeight="1">
      <c r="A32" s="297" t="s">
        <v>218</v>
      </c>
      <c r="B32" s="298"/>
      <c r="C32" s="692" t="s">
        <v>371</v>
      </c>
      <c r="D32" s="692"/>
      <c r="E32" s="692"/>
      <c r="F32" s="692"/>
      <c r="G32" s="692"/>
      <c r="H32" s="692"/>
      <c r="I32" s="692"/>
      <c r="J32" s="692"/>
      <c r="K32" s="692"/>
      <c r="L32" s="692"/>
      <c r="M32" s="692"/>
      <c r="N32" s="304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</row>
    <row r="33" spans="1:38" ht="14.25" customHeight="1">
      <c r="A33" s="297" t="s">
        <v>218</v>
      </c>
      <c r="B33" s="298"/>
      <c r="C33" s="681" t="s">
        <v>372</v>
      </c>
      <c r="D33" s="681"/>
      <c r="E33" s="681"/>
      <c r="F33" s="681"/>
      <c r="G33" s="681"/>
      <c r="H33" s="681"/>
      <c r="I33" s="681"/>
      <c r="J33" s="681"/>
      <c r="K33" s="681"/>
      <c r="L33" s="681"/>
      <c r="M33" s="681"/>
      <c r="N33" s="304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7"/>
    </row>
    <row r="34" spans="1:38" ht="14.25" customHeight="1" thickBot="1">
      <c r="A34" s="297" t="s">
        <v>218</v>
      </c>
      <c r="B34" s="298"/>
      <c r="C34" s="313"/>
      <c r="D34" s="313"/>
      <c r="E34" s="314"/>
      <c r="F34" s="314"/>
      <c r="G34" s="313"/>
      <c r="H34" s="313"/>
      <c r="I34" s="313"/>
      <c r="J34" s="313"/>
      <c r="K34" s="304"/>
      <c r="L34" s="304"/>
      <c r="M34" s="304"/>
      <c r="N34" s="304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</row>
    <row r="35" spans="1:38" ht="15" hidden="1" customHeight="1" thickBot="1">
      <c r="A35" s="297" t="s">
        <v>221</v>
      </c>
      <c r="B35" s="298" t="s">
        <v>221</v>
      </c>
      <c r="C35" s="297" t="s">
        <v>218</v>
      </c>
      <c r="D35" s="297" t="s">
        <v>222</v>
      </c>
      <c r="E35" s="297" t="s">
        <v>218</v>
      </c>
      <c r="F35" s="297" t="s">
        <v>218</v>
      </c>
      <c r="G35" s="297" t="s">
        <v>218</v>
      </c>
      <c r="H35" s="297" t="s">
        <v>218</v>
      </c>
      <c r="I35" s="297" t="s">
        <v>222</v>
      </c>
      <c r="J35" s="297" t="s">
        <v>222</v>
      </c>
      <c r="K35" s="297" t="s">
        <v>222</v>
      </c>
      <c r="L35" s="297" t="s">
        <v>222</v>
      </c>
      <c r="M35" s="297" t="s">
        <v>218</v>
      </c>
      <c r="N35" s="297" t="s">
        <v>223</v>
      </c>
      <c r="O35" s="297" t="s">
        <v>223</v>
      </c>
      <c r="P35" s="297" t="s">
        <v>223</v>
      </c>
      <c r="Q35" s="297" t="s">
        <v>223</v>
      </c>
      <c r="R35" s="297" t="s">
        <v>223</v>
      </c>
      <c r="S35" s="297" t="s">
        <v>223</v>
      </c>
      <c r="T35" s="297" t="s">
        <v>223</v>
      </c>
      <c r="U35" s="297" t="s">
        <v>223</v>
      </c>
      <c r="V35" s="297" t="s">
        <v>224</v>
      </c>
      <c r="W35" s="297" t="s">
        <v>224</v>
      </c>
      <c r="X35" s="297" t="s">
        <v>225</v>
      </c>
      <c r="Y35" s="297" t="s">
        <v>225</v>
      </c>
      <c r="Z35" s="297" t="s">
        <v>225</v>
      </c>
      <c r="AA35" s="297" t="s">
        <v>225</v>
      </c>
      <c r="AB35" s="297" t="s">
        <v>225</v>
      </c>
      <c r="AC35" s="297" t="s">
        <v>225</v>
      </c>
      <c r="AD35" s="297" t="s">
        <v>225</v>
      </c>
      <c r="AE35" s="297" t="s">
        <v>225</v>
      </c>
      <c r="AF35" s="297" t="s">
        <v>226</v>
      </c>
      <c r="AG35" s="297" t="s">
        <v>226</v>
      </c>
      <c r="AH35" s="297" t="s">
        <v>223</v>
      </c>
      <c r="AI35" s="297" t="s">
        <v>223</v>
      </c>
      <c r="AJ35" s="297" t="s">
        <v>224</v>
      </c>
      <c r="AK35" s="297" t="s">
        <v>224</v>
      </c>
    </row>
    <row r="36" spans="1:38" ht="24" customHeight="1" thickBot="1">
      <c r="A36" s="297" t="s">
        <v>218</v>
      </c>
      <c r="B36" s="298"/>
      <c r="C36" s="682" t="s">
        <v>227</v>
      </c>
      <c r="D36" s="683"/>
      <c r="E36" s="683"/>
      <c r="F36" s="683"/>
      <c r="G36" s="683"/>
      <c r="H36" s="683"/>
      <c r="I36" s="683"/>
      <c r="J36" s="683"/>
      <c r="K36" s="683"/>
      <c r="L36" s="683"/>
      <c r="M36" s="684"/>
      <c r="N36" s="678" t="s">
        <v>228</v>
      </c>
      <c r="O36" s="679"/>
      <c r="P36" s="679"/>
      <c r="Q36" s="679"/>
      <c r="R36" s="679"/>
      <c r="S36" s="679"/>
      <c r="T36" s="679"/>
      <c r="U36" s="679"/>
      <c r="V36" s="679"/>
      <c r="W36" s="680"/>
      <c r="X36" s="315" t="s">
        <v>229</v>
      </c>
      <c r="Y36" s="687" t="s">
        <v>230</v>
      </c>
      <c r="Z36" s="688"/>
      <c r="AA36" s="688"/>
      <c r="AB36" s="688"/>
      <c r="AC36" s="688"/>
      <c r="AD36" s="688"/>
      <c r="AE36" s="688"/>
      <c r="AF36" s="688"/>
      <c r="AG36" s="689"/>
      <c r="AH36" s="657" t="s">
        <v>231</v>
      </c>
      <c r="AI36" s="657"/>
      <c r="AJ36" s="657"/>
      <c r="AK36" s="658"/>
      <c r="AL36" s="171"/>
    </row>
    <row r="37" spans="1:38" ht="60" customHeight="1" thickBot="1">
      <c r="A37" s="297" t="s">
        <v>218</v>
      </c>
      <c r="B37" s="298" t="s">
        <v>232</v>
      </c>
      <c r="C37" s="358" t="s">
        <v>233</v>
      </c>
      <c r="D37" s="359" t="s">
        <v>334</v>
      </c>
      <c r="E37" s="360" t="s">
        <v>366</v>
      </c>
      <c r="F37" s="316" t="s">
        <v>373</v>
      </c>
      <c r="G37" s="361" t="s">
        <v>335</v>
      </c>
      <c r="H37" s="316" t="s">
        <v>336</v>
      </c>
      <c r="I37" s="316" t="s">
        <v>337</v>
      </c>
      <c r="J37" s="316" t="s">
        <v>374</v>
      </c>
      <c r="K37" s="316" t="s">
        <v>375</v>
      </c>
      <c r="L37" s="316" t="s">
        <v>338</v>
      </c>
      <c r="M37" s="317" t="s">
        <v>39</v>
      </c>
      <c r="N37" s="178" t="s">
        <v>247</v>
      </c>
      <c r="O37" s="318" t="s">
        <v>339</v>
      </c>
      <c r="P37" s="318" t="s">
        <v>340</v>
      </c>
      <c r="Q37" s="318" t="s">
        <v>341</v>
      </c>
      <c r="R37" s="319" t="s">
        <v>342</v>
      </c>
      <c r="S37" s="318" t="s">
        <v>343</v>
      </c>
      <c r="T37" s="318" t="s">
        <v>344</v>
      </c>
      <c r="U37" s="318" t="s">
        <v>345</v>
      </c>
      <c r="V37" s="316" t="s">
        <v>346</v>
      </c>
      <c r="W37" s="320" t="s">
        <v>256</v>
      </c>
      <c r="X37" s="321" t="s">
        <v>257</v>
      </c>
      <c r="Y37" s="322" t="s">
        <v>347</v>
      </c>
      <c r="Z37" s="322" t="s">
        <v>348</v>
      </c>
      <c r="AA37" s="322" t="s">
        <v>349</v>
      </c>
      <c r="AB37" s="322" t="s">
        <v>350</v>
      </c>
      <c r="AC37" s="322" t="s">
        <v>351</v>
      </c>
      <c r="AD37" s="322" t="s">
        <v>352</v>
      </c>
      <c r="AE37" s="322" t="s">
        <v>353</v>
      </c>
      <c r="AF37" s="323" t="s">
        <v>354</v>
      </c>
      <c r="AG37" s="324" t="s">
        <v>264</v>
      </c>
      <c r="AH37" s="189" t="s">
        <v>265</v>
      </c>
      <c r="AI37" s="189" t="s">
        <v>266</v>
      </c>
      <c r="AJ37" s="189" t="s">
        <v>376</v>
      </c>
      <c r="AK37" s="190" t="s">
        <v>268</v>
      </c>
      <c r="AL37" s="171"/>
    </row>
    <row r="38" spans="1:38" ht="13.8">
      <c r="A38" s="297" t="s">
        <v>218</v>
      </c>
      <c r="B38" s="298" t="s">
        <v>269</v>
      </c>
      <c r="C38" s="362">
        <v>1</v>
      </c>
      <c r="D38" s="325"/>
      <c r="E38" s="363"/>
      <c r="F38" s="326"/>
      <c r="G38" s="327"/>
      <c r="H38" s="364"/>
      <c r="I38" s="328"/>
      <c r="J38" s="328"/>
      <c r="K38" s="329">
        <f t="shared" ref="K38:K44" si="0">ROUND(I38*J38,2)</f>
        <v>0</v>
      </c>
      <c r="L38" s="365"/>
      <c r="M38" s="202">
        <f t="shared" ref="M38:M44" si="1">ROUND(K38*(1-L38),2)</f>
        <v>0</v>
      </c>
      <c r="N38" s="203"/>
      <c r="O38" s="366"/>
      <c r="P38" s="366"/>
      <c r="Q38" s="199"/>
      <c r="R38" s="329">
        <f t="shared" ref="R38:R44" si="2">ROUND((I38-O38)*(J38-P38)*(1-L38-Q38),2)</f>
        <v>0</v>
      </c>
      <c r="S38" s="367"/>
      <c r="T38" s="204"/>
      <c r="U38" s="199"/>
      <c r="V38" s="330">
        <f t="shared" ref="V38:V44" si="3">ROUND((I38-O38-S38)*(J38-P38-T38)*(1-L38-Q38-U38),2)</f>
        <v>0</v>
      </c>
      <c r="W38" s="368"/>
      <c r="X38" s="369"/>
      <c r="Y38" s="366"/>
      <c r="Z38" s="366"/>
      <c r="AA38" s="199"/>
      <c r="AB38" s="370">
        <f t="shared" ref="AB38:AB44" si="4">ROUND((I38-O38-S38-Y38)*(J38-P38-T38-Z38)*(1-L38-Q38-U38-AA38),2)</f>
        <v>0</v>
      </c>
      <c r="AC38" s="367"/>
      <c r="AD38" s="367"/>
      <c r="AE38" s="371"/>
      <c r="AF38" s="330">
        <f t="shared" ref="AF38:AF44" si="5">ROUND((I38-O38-S38-Y38-AC38)*(J38-P38-T38-Z38-AD38)*(1-L38-Q38-U38-AA38-AE38),2)</f>
        <v>0</v>
      </c>
      <c r="AG38" s="368"/>
      <c r="AH38" s="331">
        <f t="shared" ref="AH38:AH44" si="6">AF38</f>
        <v>0</v>
      </c>
      <c r="AI38" s="216"/>
      <c r="AJ38" s="217">
        <f t="shared" ref="AJ38:AJ44" si="7">AH38*AI38</f>
        <v>0</v>
      </c>
      <c r="AK38" s="218"/>
      <c r="AL38" s="171"/>
    </row>
    <row r="39" spans="1:38" ht="13.8">
      <c r="A39" s="297" t="s">
        <v>218</v>
      </c>
      <c r="B39" s="298" t="s">
        <v>269</v>
      </c>
      <c r="C39" s="332">
        <f t="shared" ref="C39:C44" si="8">C38+1</f>
        <v>2</v>
      </c>
      <c r="D39" s="325"/>
      <c r="E39" s="363"/>
      <c r="F39" s="326"/>
      <c r="G39" s="327"/>
      <c r="H39" s="364"/>
      <c r="I39" s="328"/>
      <c r="J39" s="328"/>
      <c r="K39" s="329">
        <f t="shared" si="0"/>
        <v>0</v>
      </c>
      <c r="L39" s="365"/>
      <c r="M39" s="202">
        <f t="shared" si="1"/>
        <v>0</v>
      </c>
      <c r="N39" s="203"/>
      <c r="O39" s="366"/>
      <c r="P39" s="366"/>
      <c r="Q39" s="199"/>
      <c r="R39" s="329">
        <f t="shared" si="2"/>
        <v>0</v>
      </c>
      <c r="S39" s="367"/>
      <c r="T39" s="204"/>
      <c r="U39" s="199"/>
      <c r="V39" s="330">
        <f t="shared" si="3"/>
        <v>0</v>
      </c>
      <c r="W39" s="368"/>
      <c r="X39" s="369"/>
      <c r="Y39" s="366"/>
      <c r="Z39" s="366"/>
      <c r="AA39" s="199"/>
      <c r="AB39" s="370">
        <f t="shared" si="4"/>
        <v>0</v>
      </c>
      <c r="AC39" s="367"/>
      <c r="AD39" s="367"/>
      <c r="AE39" s="371"/>
      <c r="AF39" s="330">
        <f t="shared" si="5"/>
        <v>0</v>
      </c>
      <c r="AG39" s="368"/>
      <c r="AH39" s="215">
        <f t="shared" si="6"/>
        <v>0</v>
      </c>
      <c r="AI39" s="220"/>
      <c r="AJ39" s="221">
        <f t="shared" si="7"/>
        <v>0</v>
      </c>
      <c r="AK39" s="222"/>
      <c r="AL39" s="171"/>
    </row>
    <row r="40" spans="1:38" ht="13.8">
      <c r="A40" s="297" t="s">
        <v>218</v>
      </c>
      <c r="B40" s="298" t="s">
        <v>269</v>
      </c>
      <c r="C40" s="332">
        <f t="shared" si="8"/>
        <v>3</v>
      </c>
      <c r="D40" s="325"/>
      <c r="E40" s="363"/>
      <c r="F40" s="326"/>
      <c r="G40" s="327"/>
      <c r="H40" s="364"/>
      <c r="I40" s="328"/>
      <c r="J40" s="328"/>
      <c r="K40" s="329">
        <f t="shared" si="0"/>
        <v>0</v>
      </c>
      <c r="L40" s="365"/>
      <c r="M40" s="202">
        <f t="shared" si="1"/>
        <v>0</v>
      </c>
      <c r="N40" s="203"/>
      <c r="O40" s="366"/>
      <c r="P40" s="366"/>
      <c r="Q40" s="199"/>
      <c r="R40" s="329">
        <f t="shared" si="2"/>
        <v>0</v>
      </c>
      <c r="S40" s="367"/>
      <c r="T40" s="204"/>
      <c r="U40" s="199"/>
      <c r="V40" s="330">
        <f t="shared" si="3"/>
        <v>0</v>
      </c>
      <c r="W40" s="368"/>
      <c r="X40" s="369"/>
      <c r="Y40" s="366"/>
      <c r="Z40" s="366"/>
      <c r="AA40" s="199"/>
      <c r="AB40" s="370">
        <f t="shared" si="4"/>
        <v>0</v>
      </c>
      <c r="AC40" s="367"/>
      <c r="AD40" s="367"/>
      <c r="AE40" s="371"/>
      <c r="AF40" s="330">
        <f t="shared" si="5"/>
        <v>0</v>
      </c>
      <c r="AG40" s="368"/>
      <c r="AH40" s="215">
        <f t="shared" si="6"/>
        <v>0</v>
      </c>
      <c r="AI40" s="220"/>
      <c r="AJ40" s="221">
        <f t="shared" si="7"/>
        <v>0</v>
      </c>
      <c r="AK40" s="222"/>
      <c r="AL40" s="171"/>
    </row>
    <row r="41" spans="1:38" ht="13.8">
      <c r="A41" s="297" t="s">
        <v>218</v>
      </c>
      <c r="B41" s="298" t="s">
        <v>269</v>
      </c>
      <c r="C41" s="332">
        <f t="shared" si="8"/>
        <v>4</v>
      </c>
      <c r="D41" s="325"/>
      <c r="E41" s="363"/>
      <c r="F41" s="326"/>
      <c r="G41" s="327"/>
      <c r="H41" s="364"/>
      <c r="I41" s="328"/>
      <c r="J41" s="328"/>
      <c r="K41" s="329">
        <f t="shared" si="0"/>
        <v>0</v>
      </c>
      <c r="L41" s="365"/>
      <c r="M41" s="202">
        <f t="shared" si="1"/>
        <v>0</v>
      </c>
      <c r="N41" s="203"/>
      <c r="O41" s="366"/>
      <c r="P41" s="366"/>
      <c r="Q41" s="199"/>
      <c r="R41" s="329">
        <f t="shared" si="2"/>
        <v>0</v>
      </c>
      <c r="S41" s="367"/>
      <c r="T41" s="204"/>
      <c r="U41" s="199"/>
      <c r="V41" s="330">
        <f t="shared" si="3"/>
        <v>0</v>
      </c>
      <c r="W41" s="368"/>
      <c r="X41" s="369"/>
      <c r="Y41" s="366"/>
      <c r="Z41" s="366"/>
      <c r="AA41" s="199"/>
      <c r="AB41" s="370">
        <f t="shared" si="4"/>
        <v>0</v>
      </c>
      <c r="AC41" s="367"/>
      <c r="AD41" s="367"/>
      <c r="AE41" s="371"/>
      <c r="AF41" s="330">
        <f t="shared" si="5"/>
        <v>0</v>
      </c>
      <c r="AG41" s="368"/>
      <c r="AH41" s="215">
        <f t="shared" si="6"/>
        <v>0</v>
      </c>
      <c r="AI41" s="220"/>
      <c r="AJ41" s="221">
        <f t="shared" si="7"/>
        <v>0</v>
      </c>
      <c r="AK41" s="222"/>
      <c r="AL41" s="171"/>
    </row>
    <row r="42" spans="1:38" ht="13.8">
      <c r="A42" s="297" t="s">
        <v>218</v>
      </c>
      <c r="B42" s="298" t="s">
        <v>269</v>
      </c>
      <c r="C42" s="332">
        <f t="shared" si="8"/>
        <v>5</v>
      </c>
      <c r="D42" s="325"/>
      <c r="E42" s="363"/>
      <c r="F42" s="326"/>
      <c r="G42" s="327"/>
      <c r="H42" s="364"/>
      <c r="I42" s="328"/>
      <c r="J42" s="328"/>
      <c r="K42" s="329">
        <f t="shared" si="0"/>
        <v>0</v>
      </c>
      <c r="L42" s="365"/>
      <c r="M42" s="202">
        <f t="shared" si="1"/>
        <v>0</v>
      </c>
      <c r="N42" s="203"/>
      <c r="O42" s="366"/>
      <c r="P42" s="366"/>
      <c r="Q42" s="199"/>
      <c r="R42" s="329">
        <f t="shared" si="2"/>
        <v>0</v>
      </c>
      <c r="S42" s="367"/>
      <c r="T42" s="204"/>
      <c r="U42" s="199"/>
      <c r="V42" s="330">
        <f t="shared" si="3"/>
        <v>0</v>
      </c>
      <c r="W42" s="368"/>
      <c r="X42" s="369"/>
      <c r="Y42" s="366"/>
      <c r="Z42" s="366"/>
      <c r="AA42" s="199"/>
      <c r="AB42" s="370">
        <f t="shared" si="4"/>
        <v>0</v>
      </c>
      <c r="AC42" s="367"/>
      <c r="AD42" s="367"/>
      <c r="AE42" s="371"/>
      <c r="AF42" s="330">
        <f t="shared" si="5"/>
        <v>0</v>
      </c>
      <c r="AG42" s="368"/>
      <c r="AH42" s="215">
        <f t="shared" si="6"/>
        <v>0</v>
      </c>
      <c r="AI42" s="220"/>
      <c r="AJ42" s="221">
        <f t="shared" si="7"/>
        <v>0</v>
      </c>
      <c r="AK42" s="222"/>
      <c r="AL42" s="171"/>
    </row>
    <row r="43" spans="1:38" ht="13.8">
      <c r="A43" s="297" t="s">
        <v>218</v>
      </c>
      <c r="B43" s="298" t="s">
        <v>269</v>
      </c>
      <c r="C43" s="332">
        <f t="shared" si="8"/>
        <v>6</v>
      </c>
      <c r="D43" s="325"/>
      <c r="E43" s="363"/>
      <c r="F43" s="326"/>
      <c r="G43" s="327"/>
      <c r="H43" s="364"/>
      <c r="I43" s="328"/>
      <c r="J43" s="328"/>
      <c r="K43" s="329">
        <f t="shared" si="0"/>
        <v>0</v>
      </c>
      <c r="L43" s="365"/>
      <c r="M43" s="202">
        <f t="shared" si="1"/>
        <v>0</v>
      </c>
      <c r="N43" s="203"/>
      <c r="O43" s="366"/>
      <c r="P43" s="366"/>
      <c r="Q43" s="199"/>
      <c r="R43" s="329">
        <f t="shared" si="2"/>
        <v>0</v>
      </c>
      <c r="S43" s="367"/>
      <c r="T43" s="204"/>
      <c r="U43" s="199"/>
      <c r="V43" s="330">
        <f t="shared" si="3"/>
        <v>0</v>
      </c>
      <c r="W43" s="368"/>
      <c r="X43" s="369"/>
      <c r="Y43" s="366"/>
      <c r="Z43" s="366"/>
      <c r="AA43" s="199"/>
      <c r="AB43" s="370">
        <f t="shared" si="4"/>
        <v>0</v>
      </c>
      <c r="AC43" s="367"/>
      <c r="AD43" s="367"/>
      <c r="AE43" s="371"/>
      <c r="AF43" s="330">
        <f t="shared" si="5"/>
        <v>0</v>
      </c>
      <c r="AG43" s="368"/>
      <c r="AH43" s="215">
        <f t="shared" si="6"/>
        <v>0</v>
      </c>
      <c r="AI43" s="220"/>
      <c r="AJ43" s="221">
        <f t="shared" si="7"/>
        <v>0</v>
      </c>
      <c r="AK43" s="222"/>
      <c r="AL43" s="171"/>
    </row>
    <row r="44" spans="1:38" ht="13.8">
      <c r="A44" s="297" t="s">
        <v>218</v>
      </c>
      <c r="B44" s="298" t="s">
        <v>269</v>
      </c>
      <c r="C44" s="332">
        <f t="shared" si="8"/>
        <v>7</v>
      </c>
      <c r="D44" s="325"/>
      <c r="E44" s="363"/>
      <c r="F44" s="326"/>
      <c r="G44" s="327"/>
      <c r="H44" s="364"/>
      <c r="I44" s="328"/>
      <c r="J44" s="328"/>
      <c r="K44" s="329">
        <f t="shared" si="0"/>
        <v>0</v>
      </c>
      <c r="L44" s="365"/>
      <c r="M44" s="202">
        <f t="shared" si="1"/>
        <v>0</v>
      </c>
      <c r="N44" s="203"/>
      <c r="O44" s="366"/>
      <c r="P44" s="366"/>
      <c r="Q44" s="199"/>
      <c r="R44" s="329">
        <f t="shared" si="2"/>
        <v>0</v>
      </c>
      <c r="S44" s="367"/>
      <c r="T44" s="204"/>
      <c r="U44" s="199"/>
      <c r="V44" s="330">
        <f t="shared" si="3"/>
        <v>0</v>
      </c>
      <c r="W44" s="368"/>
      <c r="X44" s="369"/>
      <c r="Y44" s="366"/>
      <c r="Z44" s="366"/>
      <c r="AA44" s="199"/>
      <c r="AB44" s="370">
        <f t="shared" si="4"/>
        <v>0</v>
      </c>
      <c r="AC44" s="367"/>
      <c r="AD44" s="367"/>
      <c r="AE44" s="371"/>
      <c r="AF44" s="330">
        <f t="shared" si="5"/>
        <v>0</v>
      </c>
      <c r="AG44" s="368"/>
      <c r="AH44" s="215">
        <f t="shared" si="6"/>
        <v>0</v>
      </c>
      <c r="AI44" s="220"/>
      <c r="AJ44" s="221">
        <f t="shared" si="7"/>
        <v>0</v>
      </c>
      <c r="AK44" s="222"/>
      <c r="AL44" s="171"/>
    </row>
    <row r="45" spans="1:38" ht="13.8">
      <c r="A45" s="333"/>
      <c r="B45" s="334"/>
      <c r="C45" s="335"/>
      <c r="D45" s="336"/>
      <c r="E45" s="338"/>
      <c r="F45" s="337"/>
      <c r="G45" s="338"/>
      <c r="H45" s="372"/>
      <c r="I45" s="339"/>
      <c r="J45" s="339"/>
      <c r="K45" s="232"/>
      <c r="L45" s="373"/>
      <c r="M45" s="236"/>
      <c r="N45" s="237"/>
      <c r="O45" s="374"/>
      <c r="P45" s="374"/>
      <c r="Q45" s="234"/>
      <c r="R45" s="232"/>
      <c r="S45" s="232"/>
      <c r="T45" s="232"/>
      <c r="U45" s="234"/>
      <c r="V45" s="340"/>
      <c r="W45" s="375"/>
      <c r="X45" s="376"/>
      <c r="Y45" s="374"/>
      <c r="Z45" s="374"/>
      <c r="AA45" s="234"/>
      <c r="AB45" s="374"/>
      <c r="AC45" s="232"/>
      <c r="AD45" s="232"/>
      <c r="AE45" s="235"/>
      <c r="AF45" s="340"/>
      <c r="AG45" s="375"/>
      <c r="AH45" s="240"/>
      <c r="AI45" s="246"/>
      <c r="AJ45" s="247"/>
      <c r="AK45" s="248"/>
      <c r="AL45" s="171"/>
    </row>
    <row r="46" spans="1:38" ht="13.8">
      <c r="A46" s="297" t="s">
        <v>218</v>
      </c>
      <c r="B46" s="298" t="s">
        <v>269</v>
      </c>
      <c r="C46" s="332">
        <f>C45+1</f>
        <v>1</v>
      </c>
      <c r="D46" s="325"/>
      <c r="E46" s="363"/>
      <c r="F46" s="326"/>
      <c r="G46" s="327"/>
      <c r="H46" s="364"/>
      <c r="I46" s="328"/>
      <c r="J46" s="328"/>
      <c r="K46" s="329">
        <f>ROUND(I46*J46,2)</f>
        <v>0</v>
      </c>
      <c r="L46" s="365"/>
      <c r="M46" s="202">
        <f>ROUND(K46*(1-L46),2)</f>
        <v>0</v>
      </c>
      <c r="N46" s="203"/>
      <c r="O46" s="366"/>
      <c r="P46" s="366"/>
      <c r="Q46" s="199"/>
      <c r="R46" s="329">
        <f>ROUND((I46-O46)*(J46-P46)*(1-L46-Q46),2)</f>
        <v>0</v>
      </c>
      <c r="S46" s="367"/>
      <c r="T46" s="204"/>
      <c r="U46" s="199"/>
      <c r="V46" s="330">
        <f>ROUND((I46-O46-S46)*(J46-P46-T46)*(1-L46-Q46-U46),2)</f>
        <v>0</v>
      </c>
      <c r="W46" s="368"/>
      <c r="X46" s="369"/>
      <c r="Y46" s="366"/>
      <c r="Z46" s="366"/>
      <c r="AA46" s="199"/>
      <c r="AB46" s="370">
        <f>ROUND((I46-O46-S46-Y46)*(J46-P46-T46-Z46)*(1-L46-Q46-U46-AA46),2)</f>
        <v>0</v>
      </c>
      <c r="AC46" s="367"/>
      <c r="AD46" s="367"/>
      <c r="AE46" s="371"/>
      <c r="AF46" s="330">
        <f>ROUND((I46-O46-S46-Y46-AC46)*(J46-P46-T46-Z46-AD46)*(1-L46-Q46-U46-AA46-AE46),2)</f>
        <v>0</v>
      </c>
      <c r="AG46" s="368"/>
      <c r="AH46" s="215">
        <f>AF45</f>
        <v>0</v>
      </c>
      <c r="AI46" s="220"/>
      <c r="AJ46" s="221">
        <f>AH46*AI46</f>
        <v>0</v>
      </c>
      <c r="AK46" s="222"/>
      <c r="AL46" s="171"/>
    </row>
    <row r="47" spans="1:38" ht="14.4" thickBot="1">
      <c r="A47" s="333" t="s">
        <v>221</v>
      </c>
      <c r="B47" s="334" t="s">
        <v>270</v>
      </c>
      <c r="C47" s="335">
        <f>C46+1</f>
        <v>2</v>
      </c>
      <c r="D47" s="336"/>
      <c r="E47" s="338" t="s">
        <v>377</v>
      </c>
      <c r="F47" s="337"/>
      <c r="G47" s="338"/>
      <c r="H47" s="372"/>
      <c r="I47" s="339"/>
      <c r="J47" s="339"/>
      <c r="K47" s="232">
        <f>I47*J47</f>
        <v>0</v>
      </c>
      <c r="L47" s="373"/>
      <c r="M47" s="236">
        <f>K47*(1-L47)</f>
        <v>0</v>
      </c>
      <c r="N47" s="237"/>
      <c r="O47" s="374"/>
      <c r="P47" s="374"/>
      <c r="Q47" s="234"/>
      <c r="R47" s="232">
        <f>(I47-O47)*(J47-P47)*(1-L47-Q47)</f>
        <v>0</v>
      </c>
      <c r="S47" s="232"/>
      <c r="T47" s="232"/>
      <c r="U47" s="234"/>
      <c r="V47" s="340">
        <f>(I47-O47-S47)*(J47-P47-T47)*(1-L47-Q47-U47)</f>
        <v>0</v>
      </c>
      <c r="W47" s="375"/>
      <c r="X47" s="376"/>
      <c r="Y47" s="374"/>
      <c r="Z47" s="374"/>
      <c r="AA47" s="234"/>
      <c r="AB47" s="374">
        <f>ROUND((I47-O47-S47-Y47)*(J47-P47-T47-Z47)*(1-L47-Q47-U47-AA47),2)</f>
        <v>0</v>
      </c>
      <c r="AC47" s="232"/>
      <c r="AD47" s="232"/>
      <c r="AE47" s="235"/>
      <c r="AF47" s="340">
        <f>(I47-O47-S47-Y47-AC47)*(J47-P47-T47-Z47-AD47)*(1-L47-Q47-U47-AA47-AE47)</f>
        <v>0</v>
      </c>
      <c r="AG47" s="375"/>
      <c r="AH47" s="270">
        <f>AF46</f>
        <v>0</v>
      </c>
      <c r="AI47" s="271"/>
      <c r="AJ47" s="272">
        <f>AH47*AI47</f>
        <v>0</v>
      </c>
      <c r="AK47" s="273"/>
      <c r="AL47" s="171"/>
    </row>
    <row r="48" spans="1:38" ht="15" customHeight="1" thickBot="1">
      <c r="A48" s="297" t="s">
        <v>218</v>
      </c>
      <c r="B48" s="298"/>
      <c r="C48" s="341"/>
      <c r="D48" s="341"/>
      <c r="E48" s="341"/>
      <c r="F48" s="341"/>
      <c r="G48" s="341"/>
      <c r="H48" s="341"/>
      <c r="I48" s="341"/>
      <c r="J48" s="342" t="s">
        <v>210</v>
      </c>
      <c r="K48" s="343">
        <f>SUM(K38:K47)</f>
        <v>0</v>
      </c>
      <c r="L48" s="341"/>
      <c r="M48" s="344">
        <f>SUM(M38:M47)</f>
        <v>0</v>
      </c>
      <c r="N48" s="345"/>
      <c r="O48" s="341"/>
      <c r="P48" s="341"/>
      <c r="Q48" s="341"/>
      <c r="R48" s="346">
        <f>SUM(R38:R47)</f>
        <v>0</v>
      </c>
      <c r="S48" s="341"/>
      <c r="T48" s="341"/>
      <c r="U48" s="341"/>
      <c r="V48" s="346">
        <f>SUM(V38:V47)</f>
        <v>0</v>
      </c>
      <c r="W48" s="341"/>
      <c r="X48" s="341"/>
      <c r="Y48" s="341"/>
      <c r="Z48" s="341"/>
      <c r="AA48" s="341"/>
      <c r="AB48" s="346">
        <f>SUM(AB38:AB47)</f>
        <v>0</v>
      </c>
      <c r="AC48" s="341"/>
      <c r="AD48" s="341"/>
      <c r="AE48" s="341"/>
      <c r="AF48" s="346">
        <f>SUM(AF38:AF47)</f>
        <v>0</v>
      </c>
      <c r="AG48" s="341"/>
      <c r="AH48" s="287"/>
      <c r="AI48" s="287"/>
      <c r="AJ48" s="347">
        <f>SUM(AJ38:AJ47)</f>
        <v>0</v>
      </c>
      <c r="AK48" s="287"/>
    </row>
    <row r="49" spans="1:33" ht="12.75" hidden="1" customHeight="1">
      <c r="A49" s="298" t="s">
        <v>189</v>
      </c>
      <c r="B49" s="298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</row>
    <row r="50" spans="1:33" ht="12.75" hidden="1" customHeight="1">
      <c r="A50" s="298" t="s">
        <v>189</v>
      </c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</row>
    <row r="51" spans="1:33" ht="12.75" hidden="1" customHeight="1">
      <c r="A51" s="298" t="s">
        <v>189</v>
      </c>
      <c r="B51" s="298"/>
      <c r="C51" s="348" t="s">
        <v>355</v>
      </c>
      <c r="D51" s="348"/>
      <c r="E51" s="348"/>
      <c r="F51" s="348"/>
      <c r="G51" s="349"/>
      <c r="H51" s="349"/>
      <c r="I51" s="349"/>
      <c r="J51" s="349"/>
      <c r="K51" s="349"/>
      <c r="L51" s="349"/>
      <c r="M51" s="349"/>
      <c r="N51" s="349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</row>
    <row r="52" spans="1:33" ht="12.75" hidden="1" customHeight="1">
      <c r="A52" s="298" t="s">
        <v>189</v>
      </c>
      <c r="B52" s="298"/>
      <c r="C52" s="298"/>
      <c r="D52" s="348"/>
      <c r="E52" s="348"/>
      <c r="F52" s="348"/>
      <c r="G52" s="349"/>
      <c r="H52" s="349"/>
      <c r="I52" s="349"/>
      <c r="J52" s="349"/>
      <c r="K52" s="349"/>
      <c r="L52" s="349"/>
      <c r="M52" s="349"/>
      <c r="N52" s="349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</row>
    <row r="53" spans="1:33" ht="14.25" hidden="1" customHeight="1">
      <c r="A53" s="298" t="s">
        <v>189</v>
      </c>
      <c r="B53" s="298"/>
      <c r="C53" s="349"/>
      <c r="D53" s="349"/>
      <c r="E53" s="349"/>
      <c r="F53" s="348"/>
      <c r="G53" s="349"/>
      <c r="H53" s="349"/>
      <c r="I53" s="349"/>
      <c r="J53" s="349"/>
      <c r="K53" s="349"/>
      <c r="L53" s="349"/>
      <c r="M53" s="349"/>
      <c r="N53" s="349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</row>
    <row r="54" spans="1:33" ht="14.25" hidden="1" customHeight="1">
      <c r="A54" s="298" t="s">
        <v>189</v>
      </c>
      <c r="B54" s="298"/>
      <c r="C54" s="685"/>
      <c r="D54" s="685"/>
      <c r="E54" s="685"/>
      <c r="F54" s="297"/>
      <c r="G54" s="685"/>
      <c r="H54" s="685"/>
      <c r="I54" s="685"/>
      <c r="J54" s="685"/>
      <c r="K54" s="685"/>
      <c r="L54" s="685"/>
      <c r="M54" s="685"/>
      <c r="N54" s="685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</row>
    <row r="55" spans="1:33" ht="14.25" hidden="1" customHeight="1">
      <c r="A55" s="298" t="s">
        <v>189</v>
      </c>
      <c r="B55" s="298"/>
      <c r="C55" s="677" t="s">
        <v>80</v>
      </c>
      <c r="D55" s="677"/>
      <c r="E55" s="677"/>
      <c r="F55" s="297"/>
      <c r="G55" s="677" t="s">
        <v>273</v>
      </c>
      <c r="H55" s="677"/>
      <c r="I55" s="677"/>
      <c r="J55" s="677"/>
      <c r="K55" s="677"/>
      <c r="L55" s="677"/>
      <c r="M55" s="677"/>
      <c r="N55" s="67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</row>
    <row r="56" spans="1:33" ht="14.25" customHeight="1">
      <c r="A56" s="298" t="s">
        <v>189</v>
      </c>
      <c r="B56" s="298"/>
      <c r="C56" s="297"/>
      <c r="D56" s="297"/>
      <c r="E56" s="297"/>
      <c r="F56" s="297"/>
      <c r="G56" s="297"/>
      <c r="H56" s="297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G56" s="297"/>
    </row>
  </sheetData>
  <sheetProtection password="C749" sheet="1" objects="1" scenarios="1"/>
  <mergeCells count="45">
    <mergeCell ref="F5:G5"/>
    <mergeCell ref="C10:E10"/>
    <mergeCell ref="F10:G10"/>
    <mergeCell ref="F3:G3"/>
    <mergeCell ref="C5:E5"/>
    <mergeCell ref="C28:E28"/>
    <mergeCell ref="G28:H28"/>
    <mergeCell ref="C1:M1"/>
    <mergeCell ref="C7:E7"/>
    <mergeCell ref="F7:G7"/>
    <mergeCell ref="C9:E9"/>
    <mergeCell ref="F9:G9"/>
    <mergeCell ref="C22:E22"/>
    <mergeCell ref="G22:H22"/>
    <mergeCell ref="C21:H21"/>
    <mergeCell ref="C18:G18"/>
    <mergeCell ref="C15:E15"/>
    <mergeCell ref="C16:E16"/>
    <mergeCell ref="C12:E12"/>
    <mergeCell ref="F12:G12"/>
    <mergeCell ref="C3:E3"/>
    <mergeCell ref="C23:E23"/>
    <mergeCell ref="G23:H23"/>
    <mergeCell ref="G25:H25"/>
    <mergeCell ref="C27:E27"/>
    <mergeCell ref="G27:H27"/>
    <mergeCell ref="C24:E24"/>
    <mergeCell ref="G24:H24"/>
    <mergeCell ref="C26:E26"/>
    <mergeCell ref="G26:H26"/>
    <mergeCell ref="C25:E25"/>
    <mergeCell ref="AH36:AK36"/>
    <mergeCell ref="C29:E29"/>
    <mergeCell ref="C55:E55"/>
    <mergeCell ref="G55:N55"/>
    <mergeCell ref="N36:W36"/>
    <mergeCell ref="C33:M33"/>
    <mergeCell ref="C36:M36"/>
    <mergeCell ref="C54:E54"/>
    <mergeCell ref="G54:N54"/>
    <mergeCell ref="G29:H29"/>
    <mergeCell ref="Y36:AG36"/>
    <mergeCell ref="C30:E30"/>
    <mergeCell ref="G30:H30"/>
    <mergeCell ref="C32:M32"/>
  </mergeCells>
  <phoneticPr fontId="0" type="noConversion"/>
  <conditionalFormatting sqref="C38:C47 S38:U47 W38:AA47 AC38:AE47 AG38:AG47 F38:Q47">
    <cfRule type="expression" dxfId="23" priority="1" stopIfTrue="1">
      <formula>NOT(ISBLANK($X38))</formula>
    </cfRule>
  </conditionalFormatting>
  <conditionalFormatting sqref="D38:D47">
    <cfRule type="expression" dxfId="22" priority="2" stopIfTrue="1">
      <formula>AND(NOT(ISBLANK($X38)),OR(D38&lt;$F$16,D38&gt;$G$16))</formula>
    </cfRule>
    <cfRule type="cellIs" dxfId="21" priority="3" stopIfTrue="1" operator="notBetween">
      <formula>$F$16</formula>
      <formula>$G$16</formula>
    </cfRule>
    <cfRule type="expression" dxfId="20" priority="4" stopIfTrue="1">
      <formula>NOT(ISBLANK($X38))</formula>
    </cfRule>
  </conditionalFormatting>
  <conditionalFormatting sqref="E38:E47">
    <cfRule type="expression" dxfId="19" priority="5" stopIfTrue="1">
      <formula>AND(ISNA(VLOOKUP(E38,InKind_WorkerInfoRange,4,FALSE)),NOT(ISBLANK($X38)))</formula>
    </cfRule>
    <cfRule type="expression" dxfId="18" priority="6" stopIfTrue="1">
      <formula>ISNA(VLOOKUP(E38,InKind_WorkerInfoRange,4,FALSE))</formula>
    </cfRule>
    <cfRule type="expression" dxfId="17" priority="7" stopIfTrue="1">
      <formula>NOT(ISBLANK($X38))</formula>
    </cfRule>
  </conditionalFormatting>
  <conditionalFormatting sqref="R38:R47 AB38:AB47">
    <cfRule type="cellIs" dxfId="16" priority="8" stopIfTrue="1" operator="notBetween">
      <formula>0</formula>
      <formula>$M38</formula>
    </cfRule>
    <cfRule type="expression" dxfId="15" priority="9" stopIfTrue="1">
      <formula>NOT(ISBLANK($X38))</formula>
    </cfRule>
  </conditionalFormatting>
  <conditionalFormatting sqref="V38:V47">
    <cfRule type="cellIs" dxfId="14" priority="10" stopIfTrue="1" operator="notBetween">
      <formula>0</formula>
      <formula>$R38</formula>
    </cfRule>
    <cfRule type="expression" dxfId="13" priority="11" stopIfTrue="1">
      <formula>NOT(ISBLANK($X38))</formula>
    </cfRule>
  </conditionalFormatting>
  <conditionalFormatting sqref="AF38:AF47">
    <cfRule type="cellIs" dxfId="12" priority="12" stopIfTrue="1" operator="notBetween">
      <formula>0</formula>
      <formula>$AB38</formula>
    </cfRule>
    <cfRule type="expression" dxfId="11" priority="13" stopIfTrue="1">
      <formula>NOT(ISBLANK($X38))</formula>
    </cfRule>
  </conditionalFormatting>
  <conditionalFormatting sqref="R48">
    <cfRule type="cellIs" dxfId="10" priority="14" stopIfTrue="1" operator="notBetween">
      <formula>0</formula>
      <formula>M48</formula>
    </cfRule>
  </conditionalFormatting>
  <conditionalFormatting sqref="V48">
    <cfRule type="cellIs" dxfId="9" priority="15" stopIfTrue="1" operator="notBetween">
      <formula>0</formula>
      <formula>$R48</formula>
    </cfRule>
  </conditionalFormatting>
  <conditionalFormatting sqref="AB48">
    <cfRule type="cellIs" dxfId="8" priority="16" stopIfTrue="1" operator="notBetween">
      <formula>0</formula>
      <formula>M48</formula>
    </cfRule>
  </conditionalFormatting>
  <conditionalFormatting sqref="AF48">
    <cfRule type="cellIs" dxfId="7" priority="17" stopIfTrue="1" operator="notBetween">
      <formula>0</formula>
      <formula>$AB48</formula>
    </cfRule>
  </conditionalFormatting>
  <conditionalFormatting sqref="AH38:AH47">
    <cfRule type="expression" dxfId="6" priority="18" stopIfTrue="1">
      <formula>IF(AND(AH38 &lt;&gt;#REF!),NOT(ISBLANK(AH38)))</formula>
    </cfRule>
  </conditionalFormatting>
  <conditionalFormatting sqref="F16 C17:F17 F19">
    <cfRule type="cellIs" dxfId="5" priority="19" stopIfTrue="1" operator="greaterThan">
      <formula>$G$16</formula>
    </cfRule>
  </conditionalFormatting>
  <conditionalFormatting sqref="G16:G17 G19">
    <cfRule type="cellIs" dxfId="4" priority="20" stopIfTrue="1" operator="lessThan">
      <formula>$F$16</formula>
    </cfRule>
  </conditionalFormatting>
  <dataValidations count="4">
    <dataValidation type="date" allowBlank="1" showInputMessage="1" showErrorMessage="1" errorTitle="Fehler" error="Das Datum muss zwischen 1.1.2014 und 30.06.2023 liegen" sqref="F16:G16">
      <formula1>41640</formula1>
      <formula2>45107</formula2>
    </dataValidation>
    <dataValidation type="date" allowBlank="1" showInputMessage="1" showErrorMessage="1" errorTitle="Fehler" error="Das Datum muss zwischen 1.1.2014 und 31.12.2023 liegen" sqref="F17:G17 F19:G19">
      <formula1>41640</formula1>
      <formula2>45291</formula2>
    </dataValidation>
    <dataValidation type="list" allowBlank="1" showInputMessage="1" showErrorMessage="1" errorTitle="Fehler" error="Es können nur Leistungserbringer gewählt werden, die in der obigen Liste angelegt wurden!" sqref="E38:E47">
      <formula1>InKind_WorkerNameRange</formula1>
    </dataValidation>
    <dataValidation type="list" allowBlank="1" showInputMessage="1" showErrorMessage="1" sqref="H38:H47">
      <formula1>gblUnits_ItemUnits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&amp;LUnbare Sachleistungen&amp;CVersion 13 / Feb. 2021&amp;RSeite &amp;P von 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TUnbareSachleistLEW"/>
  <dimension ref="A1:J2"/>
  <sheetViews>
    <sheetView showGridLines="0" workbookViewId="0">
      <selection sqref="A1:J2"/>
    </sheetView>
  </sheetViews>
  <sheetFormatPr baseColWidth="10" defaultRowHeight="13.2"/>
  <cols>
    <col min="2" max="2" width="15" customWidth="1"/>
    <col min="3" max="3" width="18.109375" customWidth="1"/>
    <col min="4" max="4" width="24.44140625" customWidth="1"/>
    <col min="5" max="5" width="14.88671875" customWidth="1"/>
    <col min="6" max="6" width="16.109375" customWidth="1"/>
    <col min="9" max="9" width="16.88671875" customWidth="1"/>
  </cols>
  <sheetData>
    <row r="1" spans="1:10">
      <c r="A1" t="s">
        <v>274</v>
      </c>
      <c r="B1" t="s">
        <v>276</v>
      </c>
      <c r="C1" t="s">
        <v>378</v>
      </c>
      <c r="D1" t="s">
        <v>379</v>
      </c>
      <c r="E1" t="s">
        <v>278</v>
      </c>
      <c r="F1" t="s">
        <v>279</v>
      </c>
      <c r="G1" t="s">
        <v>358</v>
      </c>
      <c r="H1" t="s">
        <v>359</v>
      </c>
      <c r="I1" t="s">
        <v>360</v>
      </c>
      <c r="J1" t="s">
        <v>285</v>
      </c>
    </row>
    <row r="2" spans="1:10">
      <c r="A2">
        <v>1</v>
      </c>
      <c r="B2" s="295">
        <v>43383</v>
      </c>
      <c r="C2" t="s">
        <v>328</v>
      </c>
      <c r="D2" t="s">
        <v>380</v>
      </c>
      <c r="E2" t="s">
        <v>381</v>
      </c>
      <c r="F2" t="s">
        <v>193</v>
      </c>
      <c r="G2" t="s">
        <v>319</v>
      </c>
      <c r="H2">
        <v>50</v>
      </c>
      <c r="I2">
        <v>12</v>
      </c>
      <c r="J2">
        <v>0</v>
      </c>
    </row>
  </sheetData>
  <sheetProtection password="C749" sheet="1" objects="1" scenarios="1"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TNotizen">
    <pageSetUpPr autoPageBreaks="0"/>
  </sheetPr>
  <dimension ref="A1:L16"/>
  <sheetViews>
    <sheetView showGridLines="0" workbookViewId="0">
      <selection activeCell="D3" sqref="D3:G3"/>
    </sheetView>
  </sheetViews>
  <sheetFormatPr baseColWidth="10" defaultColWidth="11.44140625" defaultRowHeight="13.2"/>
  <cols>
    <col min="1" max="16384" width="11.44140625" style="379"/>
  </cols>
  <sheetData>
    <row r="1" spans="1:12" ht="21.75" customHeight="1">
      <c r="A1" s="723" t="s">
        <v>383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</row>
    <row r="2" spans="1:12" ht="14.25" customHeight="1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152" t="s">
        <v>83</v>
      </c>
    </row>
    <row r="3" spans="1:12" ht="16.5" customHeight="1">
      <c r="A3" s="619" t="s">
        <v>180</v>
      </c>
      <c r="B3" s="697"/>
      <c r="C3" s="697"/>
      <c r="D3" s="659"/>
      <c r="E3" s="717"/>
      <c r="F3" s="717"/>
      <c r="G3" s="698"/>
      <c r="H3" s="297"/>
      <c r="I3" s="297"/>
      <c r="J3" s="297"/>
      <c r="K3" s="297"/>
      <c r="L3" s="297"/>
    </row>
    <row r="4" spans="1:12" ht="6.75" customHeight="1">
      <c r="A4" s="299"/>
      <c r="B4" s="299"/>
      <c r="C4" s="300"/>
      <c r="D4" s="300"/>
      <c r="E4" s="297"/>
      <c r="F4" s="297"/>
      <c r="G4" s="297"/>
      <c r="H4" s="297"/>
      <c r="I4" s="297"/>
      <c r="J4" s="297"/>
      <c r="K4" s="297"/>
      <c r="L4" s="297"/>
    </row>
    <row r="5" spans="1:12" ht="16.5" customHeight="1">
      <c r="A5" s="619" t="s">
        <v>181</v>
      </c>
      <c r="B5" s="697"/>
      <c r="C5" s="697"/>
      <c r="D5" s="659"/>
      <c r="E5" s="717"/>
      <c r="F5" s="717"/>
      <c r="G5" s="698"/>
      <c r="H5" s="297"/>
      <c r="I5" s="297"/>
      <c r="J5" s="297"/>
      <c r="K5" s="297"/>
      <c r="L5" s="297"/>
    </row>
    <row r="6" spans="1:12" ht="6.75" customHeight="1">
      <c r="A6" s="299"/>
      <c r="B6" s="299"/>
      <c r="C6" s="300"/>
      <c r="D6" s="300"/>
      <c r="E6" s="297"/>
      <c r="F6" s="349"/>
      <c r="G6" s="297"/>
      <c r="H6" s="297"/>
      <c r="I6" s="297"/>
      <c r="J6" s="297"/>
      <c r="K6" s="297"/>
      <c r="L6" s="297"/>
    </row>
    <row r="7" spans="1:12" ht="16.5" customHeight="1">
      <c r="A7" s="619" t="s">
        <v>182</v>
      </c>
      <c r="B7" s="697"/>
      <c r="C7" s="697"/>
      <c r="D7" s="659"/>
      <c r="E7" s="717"/>
      <c r="F7" s="717"/>
      <c r="G7" s="698"/>
      <c r="H7" s="297"/>
      <c r="I7" s="297"/>
      <c r="J7" s="297"/>
      <c r="K7" s="297"/>
      <c r="L7" s="297"/>
    </row>
    <row r="8" spans="1:12" ht="6.75" customHeight="1">
      <c r="A8" s="301"/>
      <c r="B8" s="301"/>
      <c r="C8" s="301"/>
      <c r="D8" s="301"/>
      <c r="E8" s="297"/>
      <c r="F8" s="297"/>
      <c r="G8" s="297"/>
      <c r="H8" s="297"/>
      <c r="I8" s="297"/>
      <c r="J8" s="297"/>
      <c r="K8" s="297"/>
      <c r="L8" s="297"/>
    </row>
    <row r="9" spans="1:12" ht="16.5" customHeight="1">
      <c r="A9" s="619" t="s">
        <v>219</v>
      </c>
      <c r="B9" s="697"/>
      <c r="C9" s="697"/>
      <c r="D9" s="659"/>
      <c r="E9" s="717"/>
      <c r="F9" s="717"/>
      <c r="G9" s="698"/>
      <c r="H9" s="297"/>
      <c r="I9" s="297"/>
      <c r="J9" s="297"/>
      <c r="K9" s="297"/>
      <c r="L9" s="297"/>
    </row>
    <row r="10" spans="1:12" ht="6.75" customHeight="1">
      <c r="A10" s="301"/>
      <c r="B10" s="301"/>
      <c r="C10" s="301"/>
      <c r="D10" s="301"/>
      <c r="E10" s="297"/>
      <c r="F10" s="297"/>
      <c r="G10" s="297"/>
      <c r="H10" s="297"/>
      <c r="I10" s="297"/>
      <c r="J10" s="297"/>
      <c r="K10" s="297"/>
      <c r="L10" s="297"/>
    </row>
    <row r="11" spans="1:12" ht="16.5" customHeight="1">
      <c r="A11" s="619" t="s">
        <v>183</v>
      </c>
      <c r="B11" s="697"/>
      <c r="C11" s="697"/>
      <c r="D11" s="714" t="s">
        <v>382</v>
      </c>
      <c r="E11" s="720"/>
      <c r="F11" s="720"/>
      <c r="G11" s="715"/>
      <c r="H11" s="297"/>
      <c r="I11" s="297"/>
      <c r="J11" s="297"/>
      <c r="K11" s="297"/>
      <c r="L11" s="297"/>
    </row>
    <row r="12" spans="1:12" ht="6.75" customHeight="1">
      <c r="A12" s="301"/>
      <c r="B12" s="301"/>
      <c r="C12" s="301"/>
      <c r="D12" s="304"/>
      <c r="E12" s="304"/>
      <c r="F12" s="297"/>
      <c r="G12" s="297"/>
      <c r="H12" s="297"/>
      <c r="I12" s="297"/>
      <c r="J12" s="297"/>
      <c r="K12" s="297"/>
      <c r="L12" s="297"/>
    </row>
    <row r="13" spans="1:12" ht="14.25" customHeight="1">
      <c r="A13" s="708" t="s">
        <v>184</v>
      </c>
      <c r="B13" s="709"/>
      <c r="C13" s="710"/>
      <c r="D13" s="721" t="s">
        <v>185</v>
      </c>
      <c r="E13" s="722"/>
      <c r="F13" s="721" t="s">
        <v>186</v>
      </c>
      <c r="G13" s="722"/>
      <c r="H13" s="297"/>
      <c r="I13" s="297"/>
      <c r="J13" s="297"/>
      <c r="K13" s="297"/>
      <c r="L13" s="297"/>
    </row>
    <row r="14" spans="1:12" ht="14.25" customHeight="1">
      <c r="A14" s="711" t="s">
        <v>187</v>
      </c>
      <c r="B14" s="712"/>
      <c r="C14" s="713"/>
      <c r="D14" s="718"/>
      <c r="E14" s="719"/>
      <c r="F14" s="718"/>
      <c r="G14" s="719"/>
      <c r="H14" s="297"/>
      <c r="I14" s="297"/>
      <c r="J14" s="297"/>
      <c r="K14" s="297"/>
      <c r="L14" s="297"/>
    </row>
    <row r="15" spans="1:12" ht="14.25" customHeight="1">
      <c r="A15" s="380"/>
      <c r="B15" s="380"/>
      <c r="C15" s="380"/>
      <c r="D15" s="380"/>
      <c r="E15" s="380"/>
      <c r="F15" s="381"/>
      <c r="G15" s="381"/>
      <c r="H15" s="381"/>
      <c r="I15" s="381"/>
      <c r="J15" s="381"/>
      <c r="K15" s="381"/>
      <c r="L15" s="381"/>
    </row>
    <row r="16" spans="1:12" ht="12.75" customHeight="1">
      <c r="A16" s="379" t="s">
        <v>384</v>
      </c>
    </row>
  </sheetData>
  <sheetProtection password="C749" sheet="1" objects="1" scenarios="1"/>
  <mergeCells count="17">
    <mergeCell ref="A7:C7"/>
    <mergeCell ref="D7:G7"/>
    <mergeCell ref="A1:L1"/>
    <mergeCell ref="A3:C3"/>
    <mergeCell ref="D3:G3"/>
    <mergeCell ref="A5:C5"/>
    <mergeCell ref="D5:G5"/>
    <mergeCell ref="A9:C9"/>
    <mergeCell ref="D9:G9"/>
    <mergeCell ref="A14:C14"/>
    <mergeCell ref="D14:E14"/>
    <mergeCell ref="F14:G14"/>
    <mergeCell ref="A11:C11"/>
    <mergeCell ref="D11:G11"/>
    <mergeCell ref="A13:C13"/>
    <mergeCell ref="D13:E13"/>
    <mergeCell ref="F13:G13"/>
  </mergeCells>
  <phoneticPr fontId="0" type="noConversion"/>
  <conditionalFormatting sqref="D14:E14">
    <cfRule type="cellIs" dxfId="3" priority="1" stopIfTrue="1" operator="greaterThan">
      <formula>$F$14</formula>
    </cfRule>
  </conditionalFormatting>
  <conditionalFormatting sqref="F14:G14">
    <cfRule type="cellIs" dxfId="2" priority="2" stopIfTrue="1" operator="lessThan">
      <formula>$D$14</formula>
    </cfRule>
  </conditionalFormatting>
  <conditionalFormatting sqref="A15:D15">
    <cfRule type="cellIs" dxfId="1" priority="3" stopIfTrue="1" operator="greaterThan">
      <formula>$G$14</formula>
    </cfRule>
  </conditionalFormatting>
  <conditionalFormatting sqref="E15">
    <cfRule type="cellIs" dxfId="0" priority="4" stopIfTrue="1" operator="lessThan">
      <formula>$F$14</formula>
    </cfRule>
  </conditionalFormatting>
  <dataValidations count="2">
    <dataValidation type="date" allowBlank="1" showInputMessage="1" showErrorMessage="1" errorTitle="Fehler" error="Das Datum muss zwischen 1.1.2014 und 30.06.2023 liegen" sqref="D14:E14">
      <formula1>41640</formula1>
      <formula2>45107</formula2>
    </dataValidation>
    <dataValidation type="date" allowBlank="1" showInputMessage="1" showErrorMessage="1" errorTitle="Fehler" error="Das Datum muss zwischen 1.1.2014 und 31.12.2023 liegen" sqref="D15:E15">
      <formula1>41640</formula1>
      <formula2>45291</formula2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&amp;LNotizen&amp;CVersion 13 / Feb. 2021&amp;RSeite &amp;P von &amp;N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TGehaltsgrenzen"/>
  <dimension ref="A1:H79"/>
  <sheetViews>
    <sheetView showGridLines="0" workbookViewId="0">
      <selection activeCell="G68" sqref="G68"/>
    </sheetView>
  </sheetViews>
  <sheetFormatPr baseColWidth="10" defaultRowHeight="13.2"/>
  <cols>
    <col min="3" max="4" width="15" customWidth="1"/>
    <col min="6" max="6" width="11.5546875" bestFit="1" customWidth="1"/>
  </cols>
  <sheetData>
    <row r="1" spans="1:6" ht="12.75" customHeight="1">
      <c r="A1" s="382">
        <v>2021</v>
      </c>
      <c r="B1" s="382" t="s">
        <v>385</v>
      </c>
      <c r="C1" s="382" t="s">
        <v>386</v>
      </c>
      <c r="D1" s="382"/>
    </row>
    <row r="2" spans="1:6" ht="12.75" customHeight="1">
      <c r="A2" s="382" t="s">
        <v>387</v>
      </c>
      <c r="B2" s="382" t="s">
        <v>388</v>
      </c>
      <c r="C2" s="382" t="s">
        <v>389</v>
      </c>
      <c r="D2" s="382"/>
    </row>
    <row r="3" spans="1:6" ht="12.75" customHeight="1">
      <c r="A3" s="378">
        <v>2007</v>
      </c>
      <c r="B3" s="383">
        <v>64120.14</v>
      </c>
      <c r="C3" s="384">
        <v>53760</v>
      </c>
      <c r="D3" s="384">
        <f t="shared" ref="D3:D17" si="0">B3/14</f>
        <v>4580.01</v>
      </c>
      <c r="E3" s="383">
        <f t="shared" ref="E3:E17" si="1">C3/14</f>
        <v>3840</v>
      </c>
    </row>
    <row r="4" spans="1:6" ht="12.75" customHeight="1">
      <c r="A4" s="378">
        <v>2008</v>
      </c>
      <c r="B4" s="383">
        <v>65829.600000000006</v>
      </c>
      <c r="C4" s="384">
        <v>55020</v>
      </c>
      <c r="D4" s="384">
        <f t="shared" si="0"/>
        <v>4702.1142857142859</v>
      </c>
      <c r="E4" s="383">
        <f t="shared" si="1"/>
        <v>3930</v>
      </c>
    </row>
    <row r="5" spans="1:6" ht="12.75" customHeight="1">
      <c r="A5" s="378">
        <v>2009</v>
      </c>
      <c r="B5" s="383">
        <v>68166.820000000007</v>
      </c>
      <c r="C5" s="384">
        <v>56280</v>
      </c>
      <c r="D5" s="384">
        <f t="shared" si="0"/>
        <v>4869.0585714285717</v>
      </c>
      <c r="E5" s="383">
        <f t="shared" si="1"/>
        <v>4020</v>
      </c>
    </row>
    <row r="6" spans="1:6" ht="12.75" customHeight="1">
      <c r="A6" s="378">
        <v>2010</v>
      </c>
      <c r="B6" s="383">
        <v>68858.89</v>
      </c>
      <c r="C6" s="384">
        <v>57540</v>
      </c>
      <c r="D6" s="384">
        <f t="shared" si="0"/>
        <v>4918.4921428571424</v>
      </c>
      <c r="E6" s="383">
        <f t="shared" si="1"/>
        <v>4110</v>
      </c>
    </row>
    <row r="7" spans="1:6" ht="12.75" customHeight="1">
      <c r="A7" s="378">
        <v>2011</v>
      </c>
      <c r="B7" s="383">
        <v>69450</v>
      </c>
      <c r="C7" s="384">
        <v>58800</v>
      </c>
      <c r="D7" s="384">
        <f t="shared" si="0"/>
        <v>4960.7142857142853</v>
      </c>
      <c r="E7" s="383">
        <f t="shared" si="1"/>
        <v>4200</v>
      </c>
    </row>
    <row r="8" spans="1:6" ht="12.75" customHeight="1">
      <c r="A8" s="378">
        <v>2012</v>
      </c>
      <c r="B8" s="383">
        <v>71290</v>
      </c>
      <c r="C8" s="384">
        <v>59220</v>
      </c>
      <c r="D8" s="384">
        <f t="shared" si="0"/>
        <v>5092.1428571428569</v>
      </c>
      <c r="E8" s="383">
        <f t="shared" si="1"/>
        <v>4230</v>
      </c>
    </row>
    <row r="9" spans="1:6" ht="12.75" customHeight="1">
      <c r="A9" s="378">
        <v>2013</v>
      </c>
      <c r="B9" s="383">
        <v>71280</v>
      </c>
      <c r="C9" s="384">
        <v>62160</v>
      </c>
      <c r="D9" s="384">
        <f t="shared" si="0"/>
        <v>5091.4285714285716</v>
      </c>
      <c r="E9" s="383">
        <f t="shared" si="1"/>
        <v>4440</v>
      </c>
    </row>
    <row r="10" spans="1:6" ht="12.75" customHeight="1">
      <c r="A10" s="378">
        <v>2014</v>
      </c>
      <c r="B10" s="383">
        <v>72380</v>
      </c>
      <c r="C10" s="383">
        <v>63420</v>
      </c>
      <c r="D10" s="383">
        <f t="shared" si="0"/>
        <v>5170</v>
      </c>
      <c r="E10" s="383">
        <f t="shared" si="1"/>
        <v>4530</v>
      </c>
    </row>
    <row r="11" spans="1:6" ht="12.75" customHeight="1">
      <c r="A11" s="378">
        <v>2015</v>
      </c>
      <c r="B11" s="383">
        <v>73670</v>
      </c>
      <c r="C11" s="383">
        <v>65100</v>
      </c>
      <c r="D11" s="383">
        <f t="shared" si="0"/>
        <v>5262.1428571428569</v>
      </c>
      <c r="E11" s="383">
        <f t="shared" si="1"/>
        <v>4650</v>
      </c>
    </row>
    <row r="12" spans="1:6" ht="12.75" customHeight="1">
      <c r="A12" s="378">
        <v>2016</v>
      </c>
      <c r="B12" s="383">
        <v>74870</v>
      </c>
      <c r="C12" s="383">
        <v>68040</v>
      </c>
      <c r="D12" s="383">
        <f t="shared" si="0"/>
        <v>5347.8571428571431</v>
      </c>
      <c r="E12" s="383">
        <f t="shared" si="1"/>
        <v>4860</v>
      </c>
    </row>
    <row r="13" spans="1:6" ht="12.75" customHeight="1">
      <c r="A13" s="378">
        <v>2017</v>
      </c>
      <c r="B13" s="383">
        <v>77610</v>
      </c>
      <c r="C13" s="383">
        <v>69720</v>
      </c>
      <c r="D13" s="383">
        <f t="shared" si="0"/>
        <v>5543.5714285714284</v>
      </c>
      <c r="E13" s="383">
        <f t="shared" si="1"/>
        <v>4980</v>
      </c>
    </row>
    <row r="14" spans="1:6" ht="12.75" customHeight="1">
      <c r="A14" s="378">
        <v>2018</v>
      </c>
      <c r="B14" s="383">
        <v>79320</v>
      </c>
      <c r="C14" s="383">
        <v>71820</v>
      </c>
      <c r="D14" s="383">
        <f t="shared" si="0"/>
        <v>5665.7142857142853</v>
      </c>
      <c r="E14" s="383">
        <f t="shared" si="1"/>
        <v>5130</v>
      </c>
      <c r="F14" s="385"/>
    </row>
    <row r="15" spans="1:6" ht="12.75" customHeight="1">
      <c r="A15" s="378">
        <v>2019</v>
      </c>
      <c r="B15" s="383">
        <v>81570</v>
      </c>
      <c r="C15" s="386">
        <v>73080</v>
      </c>
      <c r="D15" s="383">
        <f t="shared" si="0"/>
        <v>5826.4285714285716</v>
      </c>
      <c r="E15" s="386">
        <f t="shared" si="1"/>
        <v>5220</v>
      </c>
    </row>
    <row r="16" spans="1:6" ht="12.75" customHeight="1">
      <c r="A16" s="378">
        <v>2020</v>
      </c>
      <c r="B16" s="383">
        <v>83410</v>
      </c>
      <c r="C16" s="386">
        <f>5370*14</f>
        <v>75180</v>
      </c>
      <c r="D16" s="383">
        <f t="shared" si="0"/>
        <v>5957.8571428571431</v>
      </c>
      <c r="E16" s="386">
        <f t="shared" si="1"/>
        <v>5370</v>
      </c>
    </row>
    <row r="17" spans="1:8" ht="12.75" customHeight="1">
      <c r="A17" s="378">
        <v>2021</v>
      </c>
      <c r="B17" s="383">
        <v>84620</v>
      </c>
      <c r="C17" s="386">
        <v>77777</v>
      </c>
      <c r="D17" s="383">
        <f t="shared" si="0"/>
        <v>6044.2857142857147</v>
      </c>
      <c r="E17" s="386">
        <f t="shared" si="1"/>
        <v>5555.5</v>
      </c>
    </row>
    <row r="18" spans="1:8" ht="12.75" customHeight="1">
      <c r="A18" s="378">
        <v>2022</v>
      </c>
      <c r="B18" s="387">
        <v>100000</v>
      </c>
      <c r="C18" s="385">
        <v>80000</v>
      </c>
      <c r="D18" s="385"/>
      <c r="E18" s="385">
        <f>C18/14</f>
        <v>5714.2857142857147</v>
      </c>
    </row>
    <row r="19" spans="1:8" ht="12.75" customHeight="1">
      <c r="A19" s="378">
        <v>2023</v>
      </c>
      <c r="B19" s="387">
        <v>100000</v>
      </c>
      <c r="C19" s="385">
        <v>80000</v>
      </c>
      <c r="D19" s="385"/>
      <c r="E19" s="385">
        <f>C19/14</f>
        <v>5714.2857142857147</v>
      </c>
    </row>
    <row r="20" spans="1:8" ht="12.75" customHeight="1">
      <c r="A20" s="378"/>
      <c r="B20" s="387"/>
      <c r="C20" s="385"/>
      <c r="D20" s="385"/>
    </row>
    <row r="21" spans="1:8" ht="12.75" customHeight="1">
      <c r="A21" s="378" t="s">
        <v>390</v>
      </c>
      <c r="B21" s="387"/>
      <c r="C21" s="385"/>
      <c r="D21" s="385"/>
    </row>
    <row r="22" spans="1:8" ht="12.75" customHeight="1">
      <c r="A22" s="378" t="s">
        <v>391</v>
      </c>
      <c r="B22" s="387"/>
      <c r="C22" s="385"/>
      <c r="D22" s="385"/>
    </row>
    <row r="23" spans="1:8" ht="12.75" customHeight="1"/>
    <row r="24" spans="1:8" ht="12.75" customHeight="1">
      <c r="A24" t="s">
        <v>392</v>
      </c>
    </row>
    <row r="25" spans="1:8" ht="12.75" customHeight="1">
      <c r="B25" s="388" t="s">
        <v>393</v>
      </c>
    </row>
    <row r="26" spans="1:8" ht="12.75" customHeight="1">
      <c r="A26" s="378" t="s">
        <v>394</v>
      </c>
      <c r="B26" t="s">
        <v>395</v>
      </c>
      <c r="F26" s="382" t="s">
        <v>396</v>
      </c>
      <c r="G26" s="382" t="s">
        <v>397</v>
      </c>
      <c r="H26" s="382" t="s">
        <v>398</v>
      </c>
    </row>
    <row r="27" spans="1:8" ht="12.75" customHeight="1">
      <c r="A27" s="295">
        <v>39083</v>
      </c>
      <c r="B27" s="295">
        <v>39447</v>
      </c>
      <c r="C27" s="296">
        <v>3065.4</v>
      </c>
      <c r="E27">
        <v>2007</v>
      </c>
      <c r="F27" s="296">
        <f>12*C27</f>
        <v>36784.800000000003</v>
      </c>
      <c r="G27" s="296">
        <f t="shared" ref="G27:G35" si="2">F27*14/12</f>
        <v>42915.600000000006</v>
      </c>
      <c r="H27" s="389">
        <f t="shared" ref="H27:H35" si="3">B3/G27</f>
        <v>1.4940986494421606</v>
      </c>
    </row>
    <row r="28" spans="1:8" ht="12.75" customHeight="1">
      <c r="A28" s="295">
        <v>39448</v>
      </c>
      <c r="B28" s="295">
        <v>39813</v>
      </c>
      <c r="C28" s="296">
        <v>3148.2</v>
      </c>
      <c r="D28" s="389"/>
      <c r="E28">
        <v>2008</v>
      </c>
      <c r="F28" s="296">
        <f>12*C28</f>
        <v>37778.399999999994</v>
      </c>
      <c r="G28" s="296">
        <f t="shared" si="2"/>
        <v>44074.799999999988</v>
      </c>
      <c r="H28" s="389">
        <f t="shared" si="3"/>
        <v>1.4935881728334564</v>
      </c>
    </row>
    <row r="29" spans="1:8" ht="12.75" customHeight="1">
      <c r="A29" s="295">
        <v>39814</v>
      </c>
      <c r="B29" s="295">
        <v>40178</v>
      </c>
      <c r="C29" s="296">
        <v>3260</v>
      </c>
      <c r="D29" s="389"/>
      <c r="E29">
        <v>2009</v>
      </c>
      <c r="F29" s="296">
        <f>12*C29</f>
        <v>39120</v>
      </c>
      <c r="G29" s="296">
        <f t="shared" si="2"/>
        <v>45640</v>
      </c>
      <c r="H29" s="389">
        <f t="shared" si="3"/>
        <v>1.4935762489044699</v>
      </c>
    </row>
    <row r="30" spans="1:8" ht="12.75" customHeight="1">
      <c r="A30" s="295">
        <v>40179</v>
      </c>
      <c r="B30" s="295">
        <v>40543</v>
      </c>
      <c r="C30" s="296">
        <v>3293.3</v>
      </c>
      <c r="D30" s="389"/>
      <c r="E30">
        <v>2010</v>
      </c>
      <c r="F30" s="296">
        <f>12*C30</f>
        <v>39519.600000000006</v>
      </c>
      <c r="G30" s="296">
        <f t="shared" si="2"/>
        <v>46106.200000000012</v>
      </c>
      <c r="H30" s="389">
        <f t="shared" si="3"/>
        <v>1.4934843903856745</v>
      </c>
    </row>
    <row r="31" spans="1:8" ht="12.75" customHeight="1">
      <c r="A31" s="295">
        <v>40544</v>
      </c>
      <c r="B31" s="295">
        <v>40939</v>
      </c>
      <c r="C31" s="296">
        <v>3321.3</v>
      </c>
      <c r="D31" s="389"/>
      <c r="E31">
        <v>2011</v>
      </c>
      <c r="F31" s="296">
        <f>12*C31</f>
        <v>39855.600000000006</v>
      </c>
      <c r="G31" s="296">
        <f t="shared" si="2"/>
        <v>46498.200000000012</v>
      </c>
      <c r="H31" s="389">
        <f t="shared" si="3"/>
        <v>1.4936062041111264</v>
      </c>
    </row>
    <row r="32" spans="1:8" ht="12.75" customHeight="1">
      <c r="A32" s="295">
        <v>40940</v>
      </c>
      <c r="B32" s="295">
        <v>41698</v>
      </c>
      <c r="C32" s="296">
        <v>3417.4</v>
      </c>
      <c r="D32" s="389"/>
      <c r="E32">
        <v>2012</v>
      </c>
      <c r="F32" s="296">
        <f>C31+11*C32</f>
        <v>40912.700000000004</v>
      </c>
      <c r="G32" s="296">
        <f t="shared" si="2"/>
        <v>47731.483333333337</v>
      </c>
      <c r="H32" s="389">
        <f t="shared" si="3"/>
        <v>1.4935634726066547</v>
      </c>
    </row>
    <row r="33" spans="1:8" ht="12.75" customHeight="1">
      <c r="A33" s="295">
        <v>41699</v>
      </c>
      <c r="B33" s="295">
        <v>42046</v>
      </c>
      <c r="C33" s="296">
        <v>3479.7</v>
      </c>
      <c r="D33" s="389"/>
      <c r="E33">
        <v>2013</v>
      </c>
      <c r="F33" s="296">
        <f>12*C32</f>
        <v>41008.800000000003</v>
      </c>
      <c r="G33" s="296">
        <f t="shared" si="2"/>
        <v>47843.600000000006</v>
      </c>
      <c r="H33" s="389">
        <f t="shared" si="3"/>
        <v>1.4898544423914586</v>
      </c>
    </row>
    <row r="34" spans="1:8" ht="12.75" customHeight="1">
      <c r="A34" s="295">
        <v>42047</v>
      </c>
      <c r="C34" s="296">
        <v>3479.7</v>
      </c>
      <c r="D34" s="389"/>
      <c r="E34">
        <v>2014</v>
      </c>
      <c r="F34" s="296">
        <f>2*C32+10*C33</f>
        <v>41631.800000000003</v>
      </c>
      <c r="G34" s="296">
        <f t="shared" si="2"/>
        <v>48570.433333333342</v>
      </c>
      <c r="H34" s="389">
        <f t="shared" si="3"/>
        <v>1.4902070052219696</v>
      </c>
    </row>
    <row r="35" spans="1:8" ht="12.75" customHeight="1">
      <c r="E35">
        <v>2015</v>
      </c>
      <c r="F35" s="296">
        <f>1.4*C33+10.6*C34</f>
        <v>41756.400000000001</v>
      </c>
      <c r="G35" s="296">
        <f t="shared" si="2"/>
        <v>48715.799999999996</v>
      </c>
      <c r="H35" s="389">
        <f t="shared" si="3"/>
        <v>1.5122403819705312</v>
      </c>
    </row>
    <row r="36" spans="1:8" ht="12.75" customHeight="1">
      <c r="E36">
        <v>2016</v>
      </c>
    </row>
    <row r="37" spans="1:8" ht="12.75" customHeight="1">
      <c r="A37" t="s">
        <v>399</v>
      </c>
    </row>
    <row r="38" spans="1:8" ht="12.75" customHeight="1"/>
    <row r="39" spans="1:8" ht="12.75" customHeight="1">
      <c r="A39" t="s">
        <v>400</v>
      </c>
    </row>
    <row r="40" spans="1:8" ht="12.75" customHeight="1">
      <c r="A40" t="s">
        <v>401</v>
      </c>
    </row>
    <row r="41" spans="1:8" ht="12.75" customHeight="1">
      <c r="A41" t="s">
        <v>402</v>
      </c>
    </row>
    <row r="42" spans="1:8" ht="12.75" customHeight="1"/>
    <row r="43" spans="1:8" ht="12.75" customHeight="1">
      <c r="A43" t="s">
        <v>403</v>
      </c>
    </row>
    <row r="44" spans="1:8" ht="12.75" customHeight="1">
      <c r="B44" s="388" t="s">
        <v>404</v>
      </c>
    </row>
    <row r="45" spans="1:8" ht="12.75" customHeight="1"/>
    <row r="46" spans="1:8" ht="12.75" customHeight="1">
      <c r="A46" t="s">
        <v>405</v>
      </c>
    </row>
    <row r="47" spans="1:8" ht="12.75" customHeight="1">
      <c r="B47" t="s">
        <v>406</v>
      </c>
    </row>
    <row r="48" spans="1:8" ht="12.75" customHeight="1"/>
    <row r="49" spans="1:1" ht="12.75" customHeight="1">
      <c r="A49">
        <v>2007</v>
      </c>
    </row>
    <row r="50" spans="1:1" ht="12.75" customHeight="1">
      <c r="A50">
        <v>2008</v>
      </c>
    </row>
    <row r="51" spans="1:1" ht="12.75" customHeight="1">
      <c r="A51">
        <v>2009</v>
      </c>
    </row>
    <row r="52" spans="1:1" ht="12.75" customHeight="1">
      <c r="A52">
        <v>2010</v>
      </c>
    </row>
    <row r="53" spans="1:1" ht="12.75" customHeight="1">
      <c r="A53">
        <v>2011</v>
      </c>
    </row>
    <row r="54" spans="1:1" ht="12.75" customHeight="1">
      <c r="A54">
        <v>2012</v>
      </c>
    </row>
    <row r="55" spans="1:1" ht="12.75" customHeight="1">
      <c r="A55">
        <v>2013</v>
      </c>
    </row>
    <row r="56" spans="1:1" ht="12.75" customHeight="1">
      <c r="A56">
        <v>2014</v>
      </c>
    </row>
    <row r="57" spans="1:1" ht="12.75" customHeight="1">
      <c r="A57">
        <v>2015</v>
      </c>
    </row>
    <row r="58" spans="1:1" ht="12.75" customHeight="1">
      <c r="A58">
        <v>2016</v>
      </c>
    </row>
    <row r="60" spans="1:1">
      <c r="A60" s="377" t="s">
        <v>407</v>
      </c>
    </row>
    <row r="61" spans="1:1">
      <c r="A61" s="388" t="s">
        <v>408</v>
      </c>
    </row>
    <row r="62" spans="1:1">
      <c r="A62" s="388" t="s">
        <v>409</v>
      </c>
    </row>
    <row r="63" spans="1:1">
      <c r="A63" s="388"/>
    </row>
    <row r="65" spans="1:8">
      <c r="A65" s="390" t="s">
        <v>410</v>
      </c>
    </row>
    <row r="66" spans="1:8">
      <c r="D66" s="391" t="s">
        <v>411</v>
      </c>
      <c r="E66" s="391" t="s">
        <v>412</v>
      </c>
      <c r="F66" s="391" t="s">
        <v>413</v>
      </c>
    </row>
    <row r="67" spans="1:8">
      <c r="A67" s="392" t="s">
        <v>414</v>
      </c>
      <c r="D67" s="296">
        <v>4113.2</v>
      </c>
      <c r="E67">
        <v>14</v>
      </c>
      <c r="F67" s="296">
        <f>D67*E67</f>
        <v>57584.799999999996</v>
      </c>
      <c r="G67" s="296"/>
    </row>
    <row r="68" spans="1:8">
      <c r="A68" t="s">
        <v>415</v>
      </c>
      <c r="D68" s="296">
        <v>182.4</v>
      </c>
      <c r="E68">
        <v>14</v>
      </c>
      <c r="F68" s="296">
        <f>D68*E68</f>
        <v>2553.6</v>
      </c>
    </row>
    <row r="69" spans="1:8">
      <c r="A69" t="s">
        <v>416</v>
      </c>
      <c r="D69" s="296">
        <f>SUM(D67:D68)</f>
        <v>4295.5999999999995</v>
      </c>
      <c r="F69" s="296">
        <f>SUM(F67:F68)</f>
        <v>60138.399999999994</v>
      </c>
    </row>
    <row r="70" spans="1:8">
      <c r="D70" s="296"/>
      <c r="F70" s="296"/>
    </row>
    <row r="71" spans="1:8">
      <c r="A71" s="392" t="s">
        <v>417</v>
      </c>
      <c r="D71" s="296"/>
      <c r="F71" s="296"/>
      <c r="G71" s="296"/>
    </row>
    <row r="72" spans="1:8">
      <c r="A72" t="s">
        <v>418</v>
      </c>
      <c r="C72" s="393">
        <v>3.5349999999999999E-2</v>
      </c>
      <c r="D72" s="296">
        <f>C72*D$69</f>
        <v>151.84945999999997</v>
      </c>
      <c r="E72">
        <v>14</v>
      </c>
      <c r="F72" s="296">
        <f>D72*E72</f>
        <v>2125.8924399999996</v>
      </c>
    </row>
    <row r="73" spans="1:8">
      <c r="A73" t="s">
        <v>419</v>
      </c>
      <c r="C73" s="393">
        <v>5.0000000000000001E-3</v>
      </c>
      <c r="D73" s="296">
        <f>C73*D$69</f>
        <v>21.477999999999998</v>
      </c>
      <c r="E73">
        <v>12</v>
      </c>
      <c r="F73" s="296">
        <f>D73*E73</f>
        <v>257.73599999999999</v>
      </c>
    </row>
    <row r="74" spans="1:8">
      <c r="A74" t="s">
        <v>420</v>
      </c>
      <c r="C74" s="393">
        <v>4.7000000000000002E-3</v>
      </c>
      <c r="D74" s="296">
        <f>C74*D$69</f>
        <v>20.189319999999999</v>
      </c>
      <c r="E74">
        <v>12</v>
      </c>
      <c r="F74" s="296">
        <f>D74*E74</f>
        <v>242.27184</v>
      </c>
    </row>
    <row r="75" spans="1:8">
      <c r="A75" t="s">
        <v>421</v>
      </c>
      <c r="C75" s="393">
        <v>3.9E-2</v>
      </c>
      <c r="D75" s="296">
        <f>C75*D$69</f>
        <v>167.52839999999998</v>
      </c>
      <c r="E75">
        <v>12</v>
      </c>
      <c r="F75" s="296">
        <f>D75*E75</f>
        <v>2010.3407999999997</v>
      </c>
      <c r="G75" s="296"/>
    </row>
    <row r="76" spans="1:8">
      <c r="A76" t="s">
        <v>422</v>
      </c>
      <c r="C76" s="393">
        <v>0.33</v>
      </c>
      <c r="D76" s="296">
        <f>C76*D$69</f>
        <v>1417.5479999999998</v>
      </c>
      <c r="E76">
        <v>14</v>
      </c>
      <c r="F76" s="296">
        <f>D76*E76</f>
        <v>19845.671999999999</v>
      </c>
      <c r="H76" s="296"/>
    </row>
    <row r="77" spans="1:8">
      <c r="A77" t="s">
        <v>423</v>
      </c>
      <c r="F77" s="296">
        <f>SUM(F72:F76)</f>
        <v>24481.913079999998</v>
      </c>
    </row>
    <row r="79" spans="1:8">
      <c r="A79" s="390" t="s">
        <v>424</v>
      </c>
      <c r="B79" s="390"/>
      <c r="C79" s="390"/>
      <c r="D79" s="390"/>
      <c r="E79" s="390"/>
      <c r="F79" s="394">
        <f>ROUND(F69+F77,0)</f>
        <v>84620</v>
      </c>
    </row>
  </sheetData>
  <sheetProtection password="C749" sheet="1" objects="1" scenarios="1"/>
  <phoneticPr fontId="0" type="noConversion"/>
  <hyperlinks>
    <hyperlink ref="B25" r:id="rId1"/>
    <hyperlink ref="B44" r:id="rId2"/>
    <hyperlink ref="A61" r:id="rId3"/>
    <hyperlink ref="A62" r:id="rId4"/>
  </hyperlinks>
  <pageMargins left="0.78740157499999996" right="0.78740157499999996" top="0.984251969" bottom="0.984251969" header="0.4921259845" footer="0.4921259845"/>
  <pageSetup paperSize="9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TZahlungsantrag1">
    <pageSetUpPr autoPageBreaks="0" fitToPage="1"/>
  </sheetPr>
  <dimension ref="A1:AN239"/>
  <sheetViews>
    <sheetView showGridLines="0" tabSelected="1" zoomScaleNormal="100" zoomScaleSheetLayoutView="100" workbookViewId="0">
      <selection activeCell="AG32" sqref="AG32"/>
    </sheetView>
  </sheetViews>
  <sheetFormatPr baseColWidth="10" defaultColWidth="2.44140625" defaultRowHeight="7.5" customHeight="1"/>
  <cols>
    <col min="1" max="31" width="2.44140625" style="2"/>
    <col min="32" max="32" width="2.44140625" style="2" customWidth="1"/>
    <col min="33" max="39" width="2.44140625" style="2"/>
    <col min="40" max="40" width="8.88671875" style="1" hidden="1" customWidth="1"/>
    <col min="41" max="16384" width="2.44140625" style="1"/>
  </cols>
  <sheetData>
    <row r="1" spans="1:40" ht="7.5" customHeight="1">
      <c r="A1" s="395"/>
      <c r="B1" s="395"/>
      <c r="C1" s="395"/>
      <c r="D1" s="395"/>
      <c r="E1" s="395"/>
      <c r="F1" s="395"/>
      <c r="G1" s="395"/>
      <c r="H1" s="395"/>
      <c r="I1" s="395"/>
      <c r="J1" s="396" t="s">
        <v>0</v>
      </c>
      <c r="K1" s="397"/>
      <c r="L1" s="397"/>
      <c r="M1" s="397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8"/>
      <c r="AL1" s="398"/>
      <c r="AM1" s="398"/>
    </row>
    <row r="2" spans="1:40" ht="7.5" customHeight="1">
      <c r="A2" s="395"/>
      <c r="B2" s="395"/>
      <c r="C2" s="395"/>
      <c r="D2" s="395"/>
      <c r="E2" s="395"/>
      <c r="F2" s="395"/>
      <c r="G2" s="395"/>
      <c r="H2" s="395"/>
      <c r="I2" s="395"/>
      <c r="J2" s="396" t="s">
        <v>1</v>
      </c>
      <c r="K2" s="397"/>
      <c r="L2" s="397"/>
      <c r="M2" s="397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98"/>
      <c r="AK2" s="398"/>
      <c r="AL2" s="398"/>
      <c r="AM2" s="398"/>
      <c r="AN2" s="1" t="str">
        <f>VLOOKUP(PaymAppl_IntentCode,ProjectTypeSponsors,2)</f>
        <v>BMLRT/LE1420/LD/EU</v>
      </c>
    </row>
    <row r="3" spans="1:40" ht="7.5" customHeight="1">
      <c r="A3" s="395"/>
      <c r="B3" s="395"/>
      <c r="C3" s="395"/>
      <c r="D3" s="395"/>
      <c r="E3" s="395"/>
      <c r="F3" s="395"/>
      <c r="G3" s="395"/>
      <c r="H3" s="395"/>
      <c r="I3" s="395"/>
      <c r="J3" s="396" t="s">
        <v>2</v>
      </c>
      <c r="K3" s="397"/>
      <c r="L3" s="397"/>
      <c r="M3" s="397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398"/>
      <c r="AH3" s="398"/>
      <c r="AI3" s="398"/>
      <c r="AJ3" s="398"/>
      <c r="AK3" s="398"/>
      <c r="AL3" s="398"/>
      <c r="AM3" s="398"/>
      <c r="AN3" s="1" t="s">
        <v>3</v>
      </c>
    </row>
    <row r="4" spans="1:40" ht="7.5" customHeight="1">
      <c r="A4" s="395"/>
      <c r="B4" s="395"/>
      <c r="C4" s="395"/>
      <c r="D4" s="395"/>
      <c r="E4" s="395"/>
      <c r="F4" s="395"/>
      <c r="G4" s="395"/>
      <c r="H4" s="395"/>
      <c r="I4" s="395"/>
      <c r="J4" s="399" t="s">
        <v>4</v>
      </c>
      <c r="K4" s="397"/>
      <c r="L4" s="397"/>
      <c r="M4" s="397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398"/>
      <c r="AG4" s="398"/>
      <c r="AH4" s="398"/>
      <c r="AI4" s="398"/>
      <c r="AJ4" s="398"/>
      <c r="AK4" s="398"/>
      <c r="AL4" s="398"/>
      <c r="AM4" s="398"/>
      <c r="AN4" s="1">
        <v>4</v>
      </c>
    </row>
    <row r="5" spans="1:40" ht="7.5" customHeight="1">
      <c r="A5" s="395"/>
      <c r="B5" s="395"/>
      <c r="C5" s="395"/>
      <c r="D5" s="395"/>
      <c r="E5" s="395"/>
      <c r="F5" s="395"/>
      <c r="G5" s="395"/>
      <c r="H5" s="395"/>
      <c r="I5" s="395"/>
      <c r="J5" s="396" t="s">
        <v>5</v>
      </c>
      <c r="K5" s="397"/>
      <c r="L5" s="397"/>
      <c r="M5" s="397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8"/>
      <c r="AG5" s="398"/>
      <c r="AH5" s="398"/>
      <c r="AI5" s="398"/>
      <c r="AJ5" s="398"/>
      <c r="AK5" s="398"/>
      <c r="AL5" s="398"/>
      <c r="AM5" s="398"/>
      <c r="AN5" s="1" t="s">
        <v>432</v>
      </c>
    </row>
    <row r="6" spans="1:40" ht="7.5" customHeight="1" thickBot="1"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9.5" customHeight="1">
      <c r="A7" s="423" t="s">
        <v>6</v>
      </c>
      <c r="B7" s="424"/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4"/>
      <c r="Y7" s="424"/>
      <c r="Z7" s="424"/>
      <c r="AA7" s="424"/>
      <c r="AB7" s="424"/>
      <c r="AC7" s="424"/>
      <c r="AD7" s="424"/>
      <c r="AE7" s="424"/>
      <c r="AF7" s="424"/>
      <c r="AG7" s="424"/>
      <c r="AH7" s="424"/>
      <c r="AI7" s="424"/>
      <c r="AJ7" s="424"/>
      <c r="AK7" s="424"/>
      <c r="AL7" s="424"/>
      <c r="AM7" s="425"/>
    </row>
    <row r="8" spans="1:40" ht="12" customHeight="1">
      <c r="A8" s="426" t="s">
        <v>425</v>
      </c>
      <c r="B8" s="427"/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7"/>
      <c r="X8" s="427"/>
      <c r="Y8" s="427"/>
      <c r="Z8" s="427"/>
      <c r="AA8" s="427"/>
      <c r="AB8" s="427"/>
      <c r="AC8" s="427"/>
      <c r="AD8" s="427"/>
      <c r="AE8" s="427"/>
      <c r="AF8" s="427"/>
      <c r="AG8" s="427"/>
      <c r="AH8" s="427"/>
      <c r="AI8" s="427"/>
      <c r="AJ8" s="427"/>
      <c r="AK8" s="427"/>
      <c r="AL8" s="427"/>
      <c r="AM8" s="428"/>
    </row>
    <row r="9" spans="1:40" ht="16.5" customHeight="1" thickBot="1">
      <c r="A9" s="429" t="s">
        <v>7</v>
      </c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0"/>
      <c r="AC9" s="430"/>
      <c r="AD9" s="430"/>
      <c r="AE9" s="430"/>
      <c r="AF9" s="430"/>
      <c r="AG9" s="430"/>
      <c r="AH9" s="430"/>
      <c r="AI9" s="430"/>
      <c r="AJ9" s="430"/>
      <c r="AK9" s="430"/>
      <c r="AL9" s="430"/>
      <c r="AM9" s="431"/>
      <c r="AN9" s="4" t="s">
        <v>8</v>
      </c>
    </row>
    <row r="10" spans="1:40" ht="6" customHeight="1">
      <c r="X10" s="5"/>
    </row>
    <row r="11" spans="1:40" ht="12" customHeight="1">
      <c r="A11" s="432" t="s">
        <v>9</v>
      </c>
      <c r="B11" s="432"/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  <c r="V11" s="432"/>
      <c r="W11" s="432"/>
      <c r="X11" s="6"/>
      <c r="Y11" s="433" t="s">
        <v>426</v>
      </c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  <c r="AL11" s="434"/>
      <c r="AM11" s="435"/>
    </row>
    <row r="12" spans="1:40" ht="24" customHeight="1">
      <c r="A12" s="436"/>
      <c r="B12" s="437"/>
      <c r="C12" s="437"/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437"/>
      <c r="U12" s="437"/>
      <c r="V12" s="437"/>
      <c r="W12" s="438"/>
      <c r="X12" s="5"/>
      <c r="Y12" s="724" t="s">
        <v>433</v>
      </c>
      <c r="Z12" s="725"/>
      <c r="AA12" s="725"/>
      <c r="AB12" s="725"/>
      <c r="AC12" s="725"/>
      <c r="AD12" s="725"/>
      <c r="AE12" s="725"/>
      <c r="AF12" s="725"/>
      <c r="AG12" s="725"/>
      <c r="AH12" s="725"/>
      <c r="AI12" s="725"/>
      <c r="AJ12" s="725"/>
      <c r="AK12" s="725"/>
      <c r="AL12" s="725"/>
      <c r="AM12" s="726"/>
    </row>
    <row r="13" spans="1:40" ht="4.5" customHeight="1">
      <c r="X13" s="5"/>
      <c r="Y13" s="727"/>
      <c r="Z13" s="725"/>
      <c r="AA13" s="725"/>
      <c r="AB13" s="725"/>
      <c r="AC13" s="725"/>
      <c r="AD13" s="725"/>
      <c r="AE13" s="725"/>
      <c r="AF13" s="725"/>
      <c r="AG13" s="725"/>
      <c r="AH13" s="725"/>
      <c r="AI13" s="725"/>
      <c r="AJ13" s="725"/>
      <c r="AK13" s="725"/>
      <c r="AL13" s="725"/>
      <c r="AM13" s="726"/>
    </row>
    <row r="14" spans="1:40" ht="12" customHeight="1">
      <c r="A14" s="446" t="s">
        <v>10</v>
      </c>
      <c r="B14" s="446"/>
      <c r="C14" s="446"/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/>
      <c r="P14" s="446"/>
      <c r="X14" s="5"/>
      <c r="Y14" s="727"/>
      <c r="Z14" s="725"/>
      <c r="AA14" s="725"/>
      <c r="AB14" s="725"/>
      <c r="AC14" s="725"/>
      <c r="AD14" s="725"/>
      <c r="AE14" s="725"/>
      <c r="AF14" s="725"/>
      <c r="AG14" s="725"/>
      <c r="AH14" s="725"/>
      <c r="AI14" s="725"/>
      <c r="AJ14" s="725"/>
      <c r="AK14" s="725"/>
      <c r="AL14" s="725"/>
      <c r="AM14" s="726"/>
    </row>
    <row r="15" spans="1:40" ht="4.5" customHeight="1">
      <c r="A15" s="1"/>
      <c r="Y15" s="727"/>
      <c r="Z15" s="725"/>
      <c r="AA15" s="725"/>
      <c r="AB15" s="725"/>
      <c r="AC15" s="725"/>
      <c r="AD15" s="725"/>
      <c r="AE15" s="725"/>
      <c r="AF15" s="725"/>
      <c r="AG15" s="725"/>
      <c r="AH15" s="725"/>
      <c r="AI15" s="725"/>
      <c r="AJ15" s="725"/>
      <c r="AK15" s="725"/>
      <c r="AL15" s="725"/>
      <c r="AM15" s="726"/>
    </row>
    <row r="16" spans="1:40" ht="15" customHeight="1">
      <c r="A16" s="412"/>
      <c r="B16" s="412"/>
      <c r="C16" s="412"/>
      <c r="D16" s="412"/>
      <c r="E16" s="412"/>
      <c r="F16" s="412"/>
      <c r="G16" s="412"/>
      <c r="H16" s="413"/>
      <c r="I16" s="414"/>
      <c r="J16" s="415"/>
      <c r="K16" s="416"/>
      <c r="N16" s="395"/>
      <c r="O16" s="395"/>
      <c r="P16" s="395"/>
      <c r="Q16" s="395"/>
      <c r="R16" s="395"/>
      <c r="S16" s="395"/>
      <c r="T16" s="395"/>
      <c r="U16" s="395"/>
      <c r="Y16" s="727"/>
      <c r="Z16" s="725"/>
      <c r="AA16" s="725"/>
      <c r="AB16" s="725"/>
      <c r="AC16" s="725"/>
      <c r="AD16" s="725"/>
      <c r="AE16" s="725"/>
      <c r="AF16" s="725"/>
      <c r="AG16" s="725"/>
      <c r="AH16" s="725"/>
      <c r="AI16" s="725"/>
      <c r="AJ16" s="725"/>
      <c r="AK16" s="725"/>
      <c r="AL16" s="725"/>
      <c r="AM16" s="726"/>
      <c r="AN16" s="4">
        <v>1</v>
      </c>
    </row>
    <row r="17" spans="1:40" ht="4.5" customHeight="1">
      <c r="A17" s="1"/>
      <c r="Y17" s="727"/>
      <c r="Z17" s="725"/>
      <c r="AA17" s="725"/>
      <c r="AB17" s="725"/>
      <c r="AC17" s="725"/>
      <c r="AD17" s="725"/>
      <c r="AE17" s="725"/>
      <c r="AF17" s="725"/>
      <c r="AG17" s="725"/>
      <c r="AH17" s="725"/>
      <c r="AI17" s="725"/>
      <c r="AJ17" s="725"/>
      <c r="AK17" s="725"/>
      <c r="AL17" s="725"/>
      <c r="AM17" s="726"/>
    </row>
    <row r="18" spans="1:40" ht="15" customHeight="1">
      <c r="A18" s="447" t="s">
        <v>11</v>
      </c>
      <c r="B18" s="447"/>
      <c r="C18" s="447"/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P18" s="448"/>
      <c r="Q18" s="449"/>
      <c r="R18" s="450"/>
      <c r="Y18" s="728"/>
      <c r="Z18" s="729"/>
      <c r="AA18" s="729"/>
      <c r="AB18" s="729"/>
      <c r="AC18" s="729"/>
      <c r="AD18" s="729"/>
      <c r="AE18" s="729"/>
      <c r="AF18" s="729"/>
      <c r="AG18" s="729"/>
      <c r="AH18" s="729"/>
      <c r="AI18" s="729"/>
      <c r="AJ18" s="729"/>
      <c r="AK18" s="729"/>
      <c r="AL18" s="729"/>
      <c r="AM18" s="730"/>
      <c r="AN18" s="1" t="str">
        <f>IF(PaymAppl_PartialPaymSelect=1,IF(TRIM(PaymAppl_PartialPaymID)="",""," / TZ " &amp; TRIM(PaymAppl_PartialPaymID))," / EndZ")</f>
        <v/>
      </c>
    </row>
    <row r="19" spans="1:40" s="3" customFormat="1" ht="3.7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40" ht="18" customHeight="1">
      <c r="A20" s="409" t="s">
        <v>12</v>
      </c>
      <c r="B20" s="410"/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1"/>
    </row>
    <row r="21" spans="1:40" s="3" customFormat="1" ht="3.75" customHeight="1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2"/>
    </row>
    <row r="22" spans="1:40" s="3" customFormat="1" ht="18" customHeight="1">
      <c r="A22" s="417" t="s">
        <v>13</v>
      </c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  <c r="AB22" s="418"/>
      <c r="AC22" s="418"/>
      <c r="AD22" s="418"/>
      <c r="AE22" s="418"/>
      <c r="AF22" s="418"/>
      <c r="AG22" s="418"/>
      <c r="AH22" s="418"/>
      <c r="AI22" s="418"/>
      <c r="AJ22" s="418"/>
      <c r="AK22" s="418"/>
      <c r="AL22" s="418"/>
      <c r="AM22" s="419"/>
    </row>
    <row r="23" spans="1:40" s="3" customFormat="1" ht="29.4" customHeight="1">
      <c r="A23" s="420" t="s">
        <v>95</v>
      </c>
      <c r="B23" s="421"/>
      <c r="C23" s="421"/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  <c r="AC23" s="421"/>
      <c r="AD23" s="421"/>
      <c r="AE23" s="421"/>
      <c r="AF23" s="421"/>
      <c r="AG23" s="421"/>
      <c r="AH23" s="421"/>
      <c r="AI23" s="421"/>
      <c r="AJ23" s="421"/>
      <c r="AK23" s="421"/>
      <c r="AL23" s="421"/>
      <c r="AM23" s="422"/>
    </row>
    <row r="24" spans="1:40" ht="3.75" customHeight="1">
      <c r="A24" s="1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4"/>
    </row>
    <row r="25" spans="1:40" ht="24" customHeight="1">
      <c r="A25" s="451" t="s">
        <v>15</v>
      </c>
      <c r="B25" s="452"/>
      <c r="C25" s="452"/>
      <c r="D25" s="452"/>
      <c r="E25" s="452"/>
      <c r="F25" s="452"/>
      <c r="G25" s="452"/>
      <c r="H25" s="452"/>
      <c r="I25" s="452"/>
      <c r="J25" s="452"/>
      <c r="K25" s="452"/>
      <c r="L25" s="452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  <c r="AA25" s="453"/>
      <c r="AB25" s="453"/>
      <c r="AC25" s="453"/>
      <c r="AD25" s="453"/>
      <c r="AE25" s="453"/>
      <c r="AF25" s="453"/>
      <c r="AG25" s="453"/>
      <c r="AH25" s="453"/>
      <c r="AI25" s="453"/>
      <c r="AJ25" s="453"/>
      <c r="AK25" s="453"/>
      <c r="AL25" s="453"/>
      <c r="AM25" s="454"/>
    </row>
    <row r="26" spans="1:40" ht="3.75" customHeight="1">
      <c r="A26" s="15"/>
      <c r="B26" s="1"/>
      <c r="C26" s="16"/>
      <c r="D26" s="16"/>
      <c r="E26" s="16"/>
      <c r="F26" s="16"/>
      <c r="G26" s="3"/>
      <c r="H26" s="3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"/>
      <c r="AM26" s="15"/>
    </row>
    <row r="27" spans="1:40" ht="18" customHeight="1">
      <c r="A27" s="409" t="s">
        <v>427</v>
      </c>
      <c r="B27" s="410"/>
      <c r="C27" s="410"/>
      <c r="D27" s="410"/>
      <c r="E27" s="410"/>
      <c r="F27" s="410"/>
      <c r="G27" s="410"/>
      <c r="H27" s="410"/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10"/>
      <c r="T27" s="410"/>
      <c r="U27" s="410"/>
      <c r="V27" s="410"/>
      <c r="W27" s="410"/>
      <c r="X27" s="410"/>
      <c r="Y27" s="410"/>
      <c r="Z27" s="410"/>
      <c r="AA27" s="410"/>
      <c r="AB27" s="410"/>
      <c r="AC27" s="410"/>
      <c r="AD27" s="410"/>
      <c r="AE27" s="410"/>
      <c r="AF27" s="410"/>
      <c r="AG27" s="410"/>
      <c r="AH27" s="410"/>
      <c r="AI27" s="410"/>
      <c r="AJ27" s="410"/>
      <c r="AK27" s="410"/>
      <c r="AL27" s="410"/>
      <c r="AM27" s="411"/>
      <c r="AN27" s="4">
        <v>1</v>
      </c>
    </row>
    <row r="28" spans="1:40" ht="4.6500000000000004" customHeight="1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9"/>
      <c r="AH28" s="19"/>
      <c r="AI28" s="19"/>
      <c r="AJ28" s="19"/>
      <c r="AK28" s="19"/>
      <c r="AL28" s="19"/>
      <c r="AM28" s="20"/>
      <c r="AN28" s="4"/>
    </row>
    <row r="29" spans="1:40" ht="19.5" customHeight="1">
      <c r="A29" s="455" t="s">
        <v>16</v>
      </c>
      <c r="B29" s="456"/>
      <c r="C29" s="456"/>
      <c r="D29" s="456"/>
      <c r="E29" s="456"/>
      <c r="F29" s="456"/>
      <c r="G29" s="456"/>
      <c r="H29" s="456"/>
      <c r="I29" s="456"/>
      <c r="J29" s="456"/>
      <c r="K29" s="456"/>
      <c r="L29" s="456"/>
      <c r="M29" s="457"/>
      <c r="N29" s="458"/>
      <c r="O29" s="458"/>
      <c r="P29" s="458"/>
      <c r="Q29" s="458"/>
      <c r="R29" s="458"/>
      <c r="S29" s="458"/>
      <c r="T29" s="458"/>
      <c r="U29" s="458"/>
      <c r="V29" s="459"/>
      <c r="W29" s="21"/>
      <c r="X29" s="460" t="s">
        <v>17</v>
      </c>
      <c r="Y29" s="461"/>
      <c r="Z29" s="461"/>
      <c r="AA29" s="461"/>
      <c r="AB29" s="461"/>
      <c r="AC29" s="461"/>
      <c r="AD29" s="461"/>
      <c r="AE29" s="462"/>
      <c r="AF29" s="463"/>
      <c r="AG29" s="464"/>
      <c r="AH29" s="464"/>
      <c r="AI29" s="464"/>
      <c r="AJ29" s="464"/>
      <c r="AK29" s="464"/>
      <c r="AL29" s="464"/>
      <c r="AM29" s="465"/>
      <c r="AN29" s="4" t="str">
        <f>IF(AN27=1,"Ja","Nein")</f>
        <v>Ja</v>
      </c>
    </row>
    <row r="30" spans="1:40" ht="4.6500000000000004" customHeight="1">
      <c r="A30" s="1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4"/>
      <c r="AN30" s="4"/>
    </row>
    <row r="31" spans="1:40" ht="18" customHeight="1">
      <c r="A31" s="466"/>
      <c r="B31" s="467"/>
      <c r="C31" s="467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8"/>
      <c r="AN31" s="4">
        <v>1</v>
      </c>
    </row>
    <row r="32" spans="1:40" s="3" customFormat="1" ht="18" customHeight="1">
      <c r="A32" s="22"/>
      <c r="B32" s="469" t="s">
        <v>18</v>
      </c>
      <c r="C32" s="470"/>
      <c r="D32" s="470"/>
      <c r="E32" s="470"/>
      <c r="F32" s="470"/>
      <c r="G32" s="470"/>
      <c r="H32" s="471"/>
      <c r="I32" s="472"/>
      <c r="J32" s="473"/>
      <c r="K32" s="473"/>
      <c r="L32" s="473"/>
      <c r="M32" s="473"/>
      <c r="N32" s="473"/>
      <c r="O32" s="473"/>
      <c r="P32" s="473"/>
      <c r="Q32" s="473"/>
      <c r="R32" s="473"/>
      <c r="S32" s="473"/>
      <c r="T32" s="473"/>
      <c r="U32" s="473"/>
      <c r="V32" s="473"/>
      <c r="W32" s="473"/>
      <c r="X32" s="473"/>
      <c r="Y32" s="474"/>
      <c r="Z32" s="9"/>
      <c r="AA32" s="475" t="s">
        <v>19</v>
      </c>
      <c r="AB32" s="476"/>
      <c r="AC32" s="476"/>
      <c r="AD32" s="476"/>
      <c r="AE32" s="477"/>
      <c r="AF32" s="23"/>
      <c r="AG32" s="23"/>
      <c r="AH32" s="23"/>
      <c r="AI32" s="23"/>
      <c r="AJ32" s="23"/>
      <c r="AK32" s="23"/>
      <c r="AL32" s="23"/>
      <c r="AM32" s="24"/>
      <c r="AN32" s="25" t="str">
        <f>TRIM(PaymAppl_IndividualName)</f>
        <v/>
      </c>
    </row>
    <row r="33" spans="1:40" s="3" customFormat="1" ht="4.6500000000000004" customHeight="1">
      <c r="A33" s="22"/>
      <c r="B33" s="26"/>
      <c r="C33" s="26"/>
      <c r="D33" s="26"/>
      <c r="E33" s="26"/>
      <c r="F33" s="26"/>
      <c r="G33" s="26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X33" s="9"/>
      <c r="Y33" s="9"/>
      <c r="Z33" s="9"/>
      <c r="AA33" s="9"/>
      <c r="AB33" s="9"/>
      <c r="AC33" s="9"/>
      <c r="AD33" s="9"/>
      <c r="AE33" s="9"/>
      <c r="AF33" s="28"/>
      <c r="AG33" s="16"/>
      <c r="AH33" s="16"/>
      <c r="AI33" s="16"/>
      <c r="AJ33" s="16"/>
      <c r="AK33" s="16"/>
      <c r="AL33" s="16"/>
      <c r="AM33" s="29"/>
      <c r="AN33" s="25"/>
    </row>
    <row r="34" spans="1:40" ht="18" customHeight="1">
      <c r="A34" s="466"/>
      <c r="B34" s="467"/>
      <c r="C34" s="467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7"/>
      <c r="AI34" s="467"/>
      <c r="AJ34" s="467"/>
      <c r="AK34" s="467"/>
      <c r="AL34" s="467"/>
      <c r="AM34" s="468"/>
      <c r="AN34" s="4"/>
    </row>
    <row r="35" spans="1:40" s="3" customFormat="1" ht="18" customHeight="1">
      <c r="A35" s="22"/>
      <c r="B35" s="480" t="s">
        <v>18</v>
      </c>
      <c r="C35" s="480"/>
      <c r="D35" s="480"/>
      <c r="E35" s="480"/>
      <c r="F35" s="480"/>
      <c r="G35" s="480"/>
      <c r="H35" s="480"/>
      <c r="I35" s="479"/>
      <c r="J35" s="479"/>
      <c r="K35" s="479"/>
      <c r="L35" s="479"/>
      <c r="M35" s="479"/>
      <c r="N35" s="479"/>
      <c r="O35" s="479"/>
      <c r="P35" s="479"/>
      <c r="Q35" s="479"/>
      <c r="R35" s="479"/>
      <c r="S35" s="479"/>
      <c r="T35" s="479"/>
      <c r="U35" s="479"/>
      <c r="V35" s="479"/>
      <c r="W35" s="479"/>
      <c r="X35" s="479"/>
      <c r="Y35" s="479"/>
      <c r="Z35" s="9"/>
      <c r="AA35" s="475" t="s">
        <v>19</v>
      </c>
      <c r="AB35" s="476"/>
      <c r="AC35" s="476"/>
      <c r="AD35" s="476"/>
      <c r="AE35" s="477"/>
      <c r="AF35" s="23"/>
      <c r="AG35" s="23"/>
      <c r="AH35" s="23"/>
      <c r="AI35" s="23"/>
      <c r="AJ35" s="23"/>
      <c r="AK35" s="23"/>
      <c r="AL35" s="23"/>
      <c r="AM35" s="24"/>
      <c r="AN35" s="25" t="str">
        <f>IF(TRIM(PaymAppl_CoupleNameA)="","???",TRIM(PaymAppl_CoupleNameA))</f>
        <v>???</v>
      </c>
    </row>
    <row r="36" spans="1:40" s="3" customFormat="1" ht="4.6500000000000004" customHeight="1">
      <c r="A36" s="22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8"/>
      <c r="P36" s="16"/>
      <c r="Q36" s="16"/>
      <c r="R36" s="16"/>
      <c r="S36" s="16"/>
      <c r="T36" s="16"/>
      <c r="U36" s="16"/>
      <c r="V36" s="16"/>
      <c r="X36" s="26"/>
      <c r="Y36" s="26"/>
      <c r="Z36" s="26"/>
      <c r="AA36" s="26"/>
      <c r="AB36" s="26"/>
      <c r="AC36" s="26"/>
      <c r="AD36" s="26"/>
      <c r="AE36" s="26"/>
      <c r="AF36" s="28"/>
      <c r="AG36" s="28"/>
      <c r="AH36" s="28"/>
      <c r="AI36" s="28"/>
      <c r="AJ36" s="28"/>
      <c r="AK36" s="28"/>
      <c r="AL36" s="28"/>
      <c r="AM36" s="30"/>
      <c r="AN36" s="25"/>
    </row>
    <row r="37" spans="1:40" s="3" customFormat="1" ht="18" customHeight="1">
      <c r="A37" s="22"/>
      <c r="B37" s="478" t="s">
        <v>18</v>
      </c>
      <c r="C37" s="478"/>
      <c r="D37" s="478"/>
      <c r="E37" s="478"/>
      <c r="F37" s="478"/>
      <c r="G37" s="478"/>
      <c r="H37" s="478"/>
      <c r="I37" s="479"/>
      <c r="J37" s="479"/>
      <c r="K37" s="479"/>
      <c r="L37" s="479"/>
      <c r="M37" s="479"/>
      <c r="N37" s="479"/>
      <c r="O37" s="479"/>
      <c r="P37" s="479"/>
      <c r="Q37" s="479"/>
      <c r="R37" s="479"/>
      <c r="S37" s="479"/>
      <c r="T37" s="479"/>
      <c r="U37" s="479"/>
      <c r="V37" s="479"/>
      <c r="W37" s="479"/>
      <c r="X37" s="479"/>
      <c r="Y37" s="479"/>
      <c r="Z37" s="9"/>
      <c r="AA37" s="475" t="s">
        <v>19</v>
      </c>
      <c r="AB37" s="476"/>
      <c r="AC37" s="476"/>
      <c r="AD37" s="476"/>
      <c r="AE37" s="477"/>
      <c r="AF37" s="23"/>
      <c r="AG37" s="23"/>
      <c r="AH37" s="23"/>
      <c r="AI37" s="23"/>
      <c r="AJ37" s="23"/>
      <c r="AK37" s="23"/>
      <c r="AL37" s="23"/>
      <c r="AM37" s="24"/>
      <c r="AN37" s="25" t="str">
        <f>IF(TRIM(PaymAppl_CoupleNameB)="","???",TRIM(PaymAppl_CoupleNameB))</f>
        <v>???</v>
      </c>
    </row>
    <row r="38" spans="1:40" s="3" customFormat="1" ht="4.6500000000000004" customHeight="1">
      <c r="A38" s="22"/>
      <c r="B38" s="9"/>
      <c r="C38" s="9"/>
      <c r="D38" s="9"/>
      <c r="E38" s="9"/>
      <c r="F38" s="9"/>
      <c r="G38" s="9"/>
      <c r="H38" s="26"/>
      <c r="I38" s="26"/>
      <c r="J38" s="26"/>
      <c r="K38" s="26"/>
      <c r="L38" s="26"/>
      <c r="M38" s="26"/>
      <c r="N38" s="26"/>
      <c r="O38" s="28"/>
      <c r="P38" s="16"/>
      <c r="Q38" s="16"/>
      <c r="R38" s="16"/>
      <c r="S38" s="16"/>
      <c r="T38" s="16"/>
      <c r="U38" s="16"/>
      <c r="V38" s="16"/>
      <c r="X38" s="26"/>
      <c r="Y38" s="26"/>
      <c r="Z38" s="26"/>
      <c r="AA38" s="26"/>
      <c r="AB38" s="26"/>
      <c r="AC38" s="26"/>
      <c r="AD38" s="26"/>
      <c r="AE38" s="26"/>
      <c r="AF38" s="28"/>
      <c r="AG38" s="16"/>
      <c r="AH38" s="16"/>
      <c r="AI38" s="16"/>
      <c r="AJ38" s="16"/>
      <c r="AK38" s="16"/>
      <c r="AL38" s="16"/>
      <c r="AM38" s="29"/>
      <c r="AN38" s="25"/>
    </row>
    <row r="39" spans="1:40" ht="18" customHeight="1">
      <c r="A39" s="486" t="s">
        <v>20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  <c r="AE39" s="487"/>
      <c r="AF39" s="487"/>
      <c r="AG39" s="487"/>
      <c r="AH39" s="487"/>
      <c r="AI39" s="487"/>
      <c r="AJ39" s="487"/>
      <c r="AK39" s="487"/>
      <c r="AL39" s="487"/>
      <c r="AM39" s="488"/>
      <c r="AN39" s="4"/>
    </row>
    <row r="40" spans="1:40" ht="18" customHeight="1">
      <c r="A40" s="31"/>
      <c r="B40" s="480" t="s">
        <v>21</v>
      </c>
      <c r="C40" s="480"/>
      <c r="D40" s="480"/>
      <c r="E40" s="480"/>
      <c r="F40" s="480"/>
      <c r="G40" s="480"/>
      <c r="H40" s="480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479"/>
      <c r="T40" s="479"/>
      <c r="U40" s="479"/>
      <c r="V40" s="479"/>
      <c r="W40" s="479"/>
      <c r="X40" s="479"/>
      <c r="Y40" s="479"/>
      <c r="Z40" s="479"/>
      <c r="AA40" s="479"/>
      <c r="AB40" s="479"/>
      <c r="AC40" s="479"/>
      <c r="AD40" s="479"/>
      <c r="AE40" s="479"/>
      <c r="AF40" s="479"/>
      <c r="AG40" s="479"/>
      <c r="AH40" s="479"/>
      <c r="AI40" s="479"/>
      <c r="AJ40" s="479"/>
      <c r="AK40" s="479"/>
      <c r="AL40" s="479"/>
      <c r="AM40" s="489"/>
      <c r="AN40" s="4" t="str">
        <f>TRIM(PaymAppl_LegalEntityName)</f>
        <v/>
      </c>
    </row>
    <row r="41" spans="1:40" ht="4.6500000000000004" customHeight="1">
      <c r="A41" s="31"/>
      <c r="B41" s="32"/>
      <c r="C41" s="32"/>
      <c r="D41" s="32"/>
      <c r="E41" s="32"/>
      <c r="F41" s="26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1"/>
      <c r="AJ41" s="1"/>
      <c r="AK41" s="1"/>
      <c r="AL41" s="1"/>
      <c r="AM41" s="14"/>
      <c r="AN41" s="4"/>
    </row>
    <row r="42" spans="1:40" ht="18" customHeight="1">
      <c r="A42" s="33"/>
      <c r="B42" s="480" t="s">
        <v>22</v>
      </c>
      <c r="C42" s="480"/>
      <c r="D42" s="480"/>
      <c r="E42" s="480"/>
      <c r="F42" s="480"/>
      <c r="G42" s="480"/>
      <c r="H42" s="480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479"/>
      <c r="T42" s="479"/>
      <c r="U42" s="479"/>
      <c r="V42" s="479"/>
      <c r="W42" s="479"/>
      <c r="X42" s="479"/>
      <c r="Y42" s="479"/>
      <c r="Z42" s="34"/>
      <c r="AA42" s="481" t="s">
        <v>23</v>
      </c>
      <c r="AB42" s="481"/>
      <c r="AC42" s="481"/>
      <c r="AD42" s="481"/>
      <c r="AE42" s="481"/>
      <c r="AF42" s="482"/>
      <c r="AG42" s="483"/>
      <c r="AH42" s="484"/>
      <c r="AI42" s="484"/>
      <c r="AJ42" s="484"/>
      <c r="AK42" s="484"/>
      <c r="AL42" s="484"/>
      <c r="AM42" s="485"/>
      <c r="AN42" s="4"/>
    </row>
    <row r="43" spans="1:40" s="3" customFormat="1" ht="4.5" customHeight="1">
      <c r="A43" s="490"/>
      <c r="B43" s="491"/>
      <c r="C43" s="491"/>
      <c r="D43" s="491"/>
      <c r="E43" s="491"/>
      <c r="F43" s="491"/>
      <c r="G43" s="491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1"/>
      <c r="S43" s="491"/>
      <c r="T43" s="491"/>
      <c r="U43" s="491"/>
      <c r="V43" s="491"/>
      <c r="W43" s="491"/>
      <c r="X43" s="491"/>
      <c r="Y43" s="491"/>
      <c r="Z43" s="491"/>
      <c r="AA43" s="491"/>
      <c r="AB43" s="491"/>
      <c r="AC43" s="491"/>
      <c r="AD43" s="491"/>
      <c r="AE43" s="491"/>
      <c r="AF43" s="491"/>
      <c r="AG43" s="491"/>
      <c r="AH43" s="491"/>
      <c r="AI43" s="491"/>
      <c r="AJ43" s="491"/>
      <c r="AK43" s="491"/>
      <c r="AL43" s="491"/>
      <c r="AM43" s="492"/>
      <c r="AN43" s="25"/>
    </row>
    <row r="44" spans="1:40" s="3" customFormat="1" ht="18" customHeight="1">
      <c r="A44" s="493"/>
      <c r="B44" s="491"/>
      <c r="C44" s="491"/>
      <c r="D44" s="491"/>
      <c r="E44" s="491"/>
      <c r="F44" s="491"/>
      <c r="G44" s="491"/>
      <c r="H44" s="491"/>
      <c r="I44" s="491"/>
      <c r="J44" s="491"/>
      <c r="K44" s="491"/>
      <c r="L44" s="491"/>
      <c r="M44" s="491"/>
      <c r="N44" s="491"/>
      <c r="O44" s="491"/>
      <c r="P44" s="491"/>
      <c r="Q44" s="491"/>
      <c r="R44" s="491"/>
      <c r="S44" s="491"/>
      <c r="T44" s="491"/>
      <c r="U44" s="491"/>
      <c r="V44" s="491"/>
      <c r="W44" s="491"/>
      <c r="X44" s="491"/>
      <c r="Y44" s="491"/>
      <c r="Z44" s="491"/>
      <c r="AA44" s="491"/>
      <c r="AB44" s="491"/>
      <c r="AC44" s="491"/>
      <c r="AD44" s="491"/>
      <c r="AE44" s="491"/>
      <c r="AF44" s="491"/>
      <c r="AG44" s="491"/>
      <c r="AH44" s="491"/>
      <c r="AI44" s="491"/>
      <c r="AJ44" s="491"/>
      <c r="AK44" s="491"/>
      <c r="AL44" s="491"/>
      <c r="AM44" s="492"/>
      <c r="AN44" s="25"/>
    </row>
    <row r="45" spans="1:40" ht="18" customHeight="1">
      <c r="A45" s="33"/>
      <c r="B45" s="471" t="s">
        <v>24</v>
      </c>
      <c r="C45" s="480"/>
      <c r="D45" s="480"/>
      <c r="E45" s="480"/>
      <c r="F45" s="480"/>
      <c r="G45" s="480"/>
      <c r="H45" s="480"/>
      <c r="I45" s="479"/>
      <c r="J45" s="479"/>
      <c r="K45" s="479"/>
      <c r="L45" s="479"/>
      <c r="M45" s="479"/>
      <c r="N45" s="479"/>
      <c r="O45" s="479"/>
      <c r="P45" s="479"/>
      <c r="Q45" s="479"/>
      <c r="R45" s="479"/>
      <c r="S45" s="479"/>
      <c r="T45" s="479"/>
      <c r="U45" s="479"/>
      <c r="V45" s="479"/>
      <c r="W45" s="479"/>
      <c r="X45" s="479"/>
      <c r="Y45" s="479"/>
      <c r="Z45" s="479"/>
      <c r="AA45" s="479"/>
      <c r="AB45" s="479"/>
      <c r="AC45" s="479"/>
      <c r="AD45" s="479"/>
      <c r="AE45" s="479"/>
      <c r="AF45" s="479"/>
      <c r="AG45" s="479"/>
      <c r="AH45" s="479"/>
      <c r="AI45" s="479"/>
      <c r="AJ45" s="479"/>
      <c r="AK45" s="479"/>
      <c r="AL45" s="479"/>
      <c r="AM45" s="489"/>
      <c r="AN45" s="1" t="str">
        <f>TRIM(PaymAppl_PersonGroupName)</f>
        <v/>
      </c>
    </row>
    <row r="46" spans="1:40" s="3" customFormat="1" ht="4.6500000000000004" customHeight="1">
      <c r="A46" s="22"/>
      <c r="B46" s="35"/>
      <c r="C46" s="35"/>
      <c r="D46" s="35"/>
      <c r="E46" s="35"/>
      <c r="F46" s="35"/>
      <c r="G46" s="35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9"/>
      <c r="AA46" s="26"/>
      <c r="AB46" s="26"/>
      <c r="AC46" s="26"/>
      <c r="AD46" s="26"/>
      <c r="AE46" s="26"/>
      <c r="AF46" s="28"/>
      <c r="AG46" s="16"/>
      <c r="AH46" s="16"/>
      <c r="AI46" s="16"/>
      <c r="AJ46" s="16"/>
      <c r="AK46" s="16"/>
      <c r="AL46" s="16"/>
      <c r="AM46" s="29"/>
    </row>
    <row r="47" spans="1:40" s="3" customFormat="1" ht="18" customHeight="1">
      <c r="A47" s="22"/>
      <c r="B47" s="480" t="s">
        <v>22</v>
      </c>
      <c r="C47" s="480"/>
      <c r="D47" s="480"/>
      <c r="E47" s="480"/>
      <c r="F47" s="480"/>
      <c r="G47" s="480"/>
      <c r="H47" s="480"/>
      <c r="I47" s="479"/>
      <c r="J47" s="479"/>
      <c r="K47" s="479"/>
      <c r="L47" s="479"/>
      <c r="M47" s="479"/>
      <c r="N47" s="479"/>
      <c r="O47" s="479"/>
      <c r="P47" s="479"/>
      <c r="Q47" s="479"/>
      <c r="R47" s="479"/>
      <c r="S47" s="479"/>
      <c r="T47" s="479"/>
      <c r="U47" s="479"/>
      <c r="V47" s="479"/>
      <c r="W47" s="479"/>
      <c r="X47" s="479"/>
      <c r="Y47" s="479"/>
      <c r="Z47" s="479"/>
      <c r="AA47" s="479"/>
      <c r="AB47" s="479"/>
      <c r="AC47" s="479"/>
      <c r="AD47" s="479"/>
      <c r="AE47" s="479"/>
      <c r="AF47" s="479"/>
      <c r="AG47" s="479"/>
      <c r="AH47" s="479"/>
      <c r="AI47" s="479"/>
      <c r="AJ47" s="479"/>
      <c r="AK47" s="479"/>
      <c r="AL47" s="479"/>
      <c r="AM47" s="489"/>
    </row>
    <row r="48" spans="1:40" s="3" customFormat="1" ht="4.5" customHeight="1">
      <c r="A48" s="22"/>
      <c r="B48" s="35"/>
      <c r="C48" s="35"/>
      <c r="D48" s="35"/>
      <c r="E48" s="35"/>
      <c r="F48" s="35"/>
      <c r="G48" s="35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9"/>
      <c r="AA48" s="26"/>
      <c r="AB48" s="26"/>
      <c r="AC48" s="26"/>
      <c r="AD48" s="26"/>
      <c r="AE48" s="26"/>
      <c r="AF48" s="28"/>
      <c r="AG48" s="16"/>
      <c r="AH48" s="16"/>
      <c r="AI48" s="16"/>
      <c r="AJ48" s="16"/>
      <c r="AK48" s="16"/>
      <c r="AL48" s="16"/>
      <c r="AM48" s="29"/>
    </row>
    <row r="49" spans="1:39" s="3" customFormat="1" ht="18" customHeight="1">
      <c r="A49" s="494" t="s">
        <v>25</v>
      </c>
      <c r="B49" s="495"/>
      <c r="C49" s="495"/>
      <c r="D49" s="495"/>
      <c r="E49" s="495"/>
      <c r="F49" s="495"/>
      <c r="G49" s="495"/>
      <c r="H49" s="495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496"/>
      <c r="Z49" s="27"/>
      <c r="AA49" s="475" t="s">
        <v>19</v>
      </c>
      <c r="AB49" s="476"/>
      <c r="AC49" s="476"/>
      <c r="AD49" s="476"/>
      <c r="AE49" s="477"/>
      <c r="AF49" s="23"/>
      <c r="AG49" s="23"/>
      <c r="AH49" s="23"/>
      <c r="AI49" s="23"/>
      <c r="AJ49" s="23"/>
      <c r="AK49" s="23"/>
      <c r="AL49" s="23"/>
      <c r="AM49" s="24"/>
    </row>
    <row r="50" spans="1:39" s="3" customFormat="1" ht="4.6500000000000004" customHeight="1">
      <c r="A50" s="37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27"/>
      <c r="AA50" s="26"/>
      <c r="AB50" s="26"/>
      <c r="AC50" s="26"/>
      <c r="AD50" s="26"/>
      <c r="AE50" s="26"/>
      <c r="AF50" s="38"/>
      <c r="AG50" s="39"/>
      <c r="AH50" s="39"/>
      <c r="AI50" s="39"/>
      <c r="AJ50" s="39"/>
      <c r="AK50" s="39"/>
      <c r="AL50" s="39"/>
      <c r="AM50" s="40"/>
    </row>
    <row r="51" spans="1:39" s="3" customFormat="1" ht="18" customHeight="1">
      <c r="A51" s="494" t="s">
        <v>25</v>
      </c>
      <c r="B51" s="495"/>
      <c r="C51" s="495"/>
      <c r="D51" s="495"/>
      <c r="E51" s="495"/>
      <c r="F51" s="495"/>
      <c r="G51" s="495"/>
      <c r="H51" s="495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496"/>
      <c r="Z51" s="27"/>
      <c r="AA51" s="475" t="s">
        <v>19</v>
      </c>
      <c r="AB51" s="476"/>
      <c r="AC51" s="476"/>
      <c r="AD51" s="476"/>
      <c r="AE51" s="477"/>
      <c r="AF51" s="23"/>
      <c r="AG51" s="23"/>
      <c r="AH51" s="23"/>
      <c r="AI51" s="23"/>
      <c r="AJ51" s="23"/>
      <c r="AK51" s="23"/>
      <c r="AL51" s="23"/>
      <c r="AM51" s="24"/>
    </row>
    <row r="52" spans="1:39" s="3" customFormat="1" ht="4.6500000000000004" customHeight="1">
      <c r="A52" s="37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27"/>
      <c r="AA52" s="26"/>
      <c r="AB52" s="26"/>
      <c r="AC52" s="26"/>
      <c r="AD52" s="26"/>
      <c r="AE52" s="26"/>
      <c r="AF52" s="38"/>
      <c r="AG52" s="39"/>
      <c r="AH52" s="39"/>
      <c r="AI52" s="39"/>
      <c r="AJ52" s="39"/>
      <c r="AK52" s="39"/>
      <c r="AL52" s="39"/>
      <c r="AM52" s="40"/>
    </row>
    <row r="53" spans="1:39" ht="18" customHeight="1">
      <c r="A53" s="497" t="s">
        <v>26</v>
      </c>
      <c r="B53" s="480"/>
      <c r="C53" s="480"/>
      <c r="D53" s="480"/>
      <c r="E53" s="480"/>
      <c r="F53" s="480"/>
      <c r="G53" s="480"/>
      <c r="H53" s="480"/>
      <c r="I53" s="480"/>
      <c r="J53" s="480"/>
      <c r="K53" s="480"/>
      <c r="L53" s="480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496"/>
      <c r="Z53" s="496"/>
      <c r="AA53" s="496"/>
      <c r="AB53" s="496"/>
      <c r="AC53" s="496"/>
      <c r="AD53" s="496"/>
      <c r="AE53" s="496"/>
      <c r="AF53" s="496"/>
      <c r="AG53" s="496"/>
      <c r="AH53" s="496"/>
      <c r="AI53" s="496"/>
      <c r="AJ53" s="496"/>
      <c r="AK53" s="496"/>
      <c r="AL53" s="496"/>
      <c r="AM53" s="498"/>
    </row>
    <row r="54" spans="1:39" ht="4.6500000000000004" customHeight="1">
      <c r="A54" s="41"/>
      <c r="B54" s="42"/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  <c r="P54" s="8"/>
      <c r="Q54" s="8"/>
      <c r="R54" s="8"/>
      <c r="S54" s="8"/>
      <c r="T54" s="8"/>
      <c r="U54" s="8"/>
      <c r="V54" s="8"/>
      <c r="W54" s="8"/>
      <c r="X54" s="7"/>
      <c r="Y54" s="8"/>
      <c r="Z54" s="8"/>
      <c r="AA54" s="8"/>
      <c r="AB54" s="45"/>
      <c r="AC54" s="45"/>
      <c r="AD54" s="45"/>
      <c r="AE54" s="45"/>
      <c r="AF54" s="8"/>
      <c r="AG54" s="8"/>
      <c r="AH54" s="8"/>
      <c r="AI54" s="8"/>
      <c r="AJ54" s="8"/>
      <c r="AK54" s="8"/>
      <c r="AL54" s="8"/>
      <c r="AM54" s="46"/>
    </row>
    <row r="55" spans="1:39" ht="18" customHeight="1">
      <c r="A55" s="494" t="s">
        <v>27</v>
      </c>
      <c r="B55" s="495"/>
      <c r="C55" s="495"/>
      <c r="D55" s="495"/>
      <c r="E55" s="495"/>
      <c r="F55" s="495"/>
      <c r="G55" s="495"/>
      <c r="H55" s="495"/>
      <c r="I55" s="495"/>
      <c r="J55" s="495"/>
      <c r="K55" s="495"/>
      <c r="L55" s="495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496"/>
      <c r="Z55" s="496"/>
      <c r="AA55" s="496"/>
      <c r="AB55" s="496"/>
      <c r="AC55" s="496"/>
      <c r="AD55" s="496"/>
      <c r="AE55" s="496"/>
      <c r="AF55" s="496"/>
      <c r="AG55" s="496"/>
      <c r="AH55" s="496"/>
      <c r="AI55" s="496"/>
      <c r="AJ55" s="496"/>
      <c r="AK55" s="496"/>
      <c r="AL55" s="496"/>
      <c r="AM55" s="498"/>
    </row>
    <row r="56" spans="1:39" ht="4.6500000000000004" customHeight="1">
      <c r="A56" s="41"/>
      <c r="B56" s="42"/>
      <c r="C56" s="42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  <c r="P56" s="8"/>
      <c r="Q56" s="8"/>
      <c r="R56" s="8"/>
      <c r="S56" s="8"/>
      <c r="T56" s="8"/>
      <c r="U56" s="8"/>
      <c r="V56" s="8"/>
      <c r="W56" s="8"/>
      <c r="X56" s="7"/>
      <c r="Y56" s="8"/>
      <c r="Z56" s="8"/>
      <c r="AA56" s="8"/>
      <c r="AB56" s="45"/>
      <c r="AC56" s="45"/>
      <c r="AD56" s="45"/>
      <c r="AE56" s="45"/>
      <c r="AF56" s="8"/>
      <c r="AG56" s="8"/>
      <c r="AH56" s="8"/>
      <c r="AI56" s="8"/>
      <c r="AJ56" s="8"/>
      <c r="AK56" s="8"/>
      <c r="AL56" s="8"/>
      <c r="AM56" s="46"/>
    </row>
    <row r="57" spans="1:39" ht="18" customHeight="1">
      <c r="A57" s="494" t="s">
        <v>28</v>
      </c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496"/>
      <c r="Z57" s="496"/>
      <c r="AA57" s="496"/>
      <c r="AB57" s="496"/>
      <c r="AC57" s="496"/>
      <c r="AD57" s="496"/>
      <c r="AE57" s="496"/>
      <c r="AF57" s="496"/>
      <c r="AG57" s="496"/>
      <c r="AH57" s="496"/>
      <c r="AI57" s="496"/>
      <c r="AJ57" s="496"/>
      <c r="AK57" s="496"/>
      <c r="AL57" s="496"/>
      <c r="AM57" s="498"/>
    </row>
    <row r="58" spans="1:39" ht="4.6500000000000004" customHeight="1">
      <c r="A58" s="41"/>
      <c r="B58" s="4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  <c r="P58" s="8"/>
      <c r="Q58" s="8"/>
      <c r="R58" s="8"/>
      <c r="S58" s="8"/>
      <c r="T58" s="8"/>
      <c r="U58" s="8"/>
      <c r="V58" s="8"/>
      <c r="W58" s="8"/>
      <c r="X58" s="7"/>
      <c r="Y58" s="8"/>
      <c r="Z58" s="8"/>
      <c r="AA58" s="8"/>
      <c r="AB58" s="45"/>
      <c r="AC58" s="45"/>
      <c r="AD58" s="45"/>
      <c r="AE58" s="45"/>
      <c r="AF58" s="8"/>
      <c r="AG58" s="8"/>
      <c r="AH58" s="8"/>
      <c r="AI58" s="8"/>
      <c r="AJ58" s="8"/>
      <c r="AK58" s="8"/>
      <c r="AL58" s="8"/>
      <c r="AM58" s="46"/>
    </row>
    <row r="59" spans="1:39" ht="18" customHeight="1">
      <c r="A59" s="494" t="s">
        <v>29</v>
      </c>
      <c r="B59" s="495"/>
      <c r="C59" s="495"/>
      <c r="D59" s="495"/>
      <c r="E59" s="495"/>
      <c r="F59" s="495"/>
      <c r="G59" s="495"/>
      <c r="H59" s="495"/>
      <c r="I59" s="495"/>
      <c r="J59" s="495"/>
      <c r="K59" s="495"/>
      <c r="L59" s="495"/>
      <c r="M59" s="496"/>
      <c r="N59" s="496"/>
      <c r="O59" s="496"/>
      <c r="P59" s="496"/>
      <c r="Q59" s="496"/>
      <c r="R59" s="496"/>
      <c r="S59" s="496"/>
      <c r="T59" s="496"/>
      <c r="U59" s="496"/>
      <c r="V59" s="496"/>
      <c r="W59" s="496"/>
      <c r="X59" s="496"/>
      <c r="Y59" s="496"/>
      <c r="Z59" s="496"/>
      <c r="AA59" s="496"/>
      <c r="AB59" s="496"/>
      <c r="AC59" s="496"/>
      <c r="AD59" s="496"/>
      <c r="AE59" s="496"/>
      <c r="AF59" s="496"/>
      <c r="AG59" s="496"/>
      <c r="AH59" s="496"/>
      <c r="AI59" s="496"/>
      <c r="AJ59" s="496"/>
      <c r="AK59" s="496"/>
      <c r="AL59" s="496"/>
      <c r="AM59" s="498"/>
    </row>
    <row r="60" spans="1:39" ht="4.6500000000000004" customHeight="1">
      <c r="A60" s="41"/>
      <c r="B60" s="42"/>
      <c r="C60" s="42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  <c r="P60" s="8"/>
      <c r="Q60" s="8"/>
      <c r="R60" s="8"/>
      <c r="S60" s="8"/>
      <c r="T60" s="8"/>
      <c r="U60" s="8"/>
      <c r="V60" s="8"/>
      <c r="W60" s="8"/>
      <c r="X60" s="7"/>
      <c r="Y60" s="8"/>
      <c r="Z60" s="8"/>
      <c r="AA60" s="8"/>
      <c r="AB60" s="45"/>
      <c r="AC60" s="45"/>
      <c r="AD60" s="45"/>
      <c r="AE60" s="45"/>
      <c r="AF60" s="8"/>
      <c r="AG60" s="8"/>
      <c r="AH60" s="8"/>
      <c r="AI60" s="8"/>
      <c r="AJ60" s="8"/>
      <c r="AK60" s="8"/>
      <c r="AL60" s="8"/>
      <c r="AM60" s="46"/>
    </row>
    <row r="61" spans="1:39" ht="18" customHeight="1">
      <c r="A61" s="521" t="s">
        <v>30</v>
      </c>
      <c r="B61" s="522"/>
      <c r="C61" s="522"/>
      <c r="D61" s="522"/>
      <c r="E61" s="522"/>
      <c r="F61" s="522"/>
      <c r="G61" s="522"/>
      <c r="H61" s="522"/>
      <c r="I61" s="522"/>
      <c r="J61" s="522"/>
      <c r="K61" s="522"/>
      <c r="L61" s="522"/>
      <c r="M61" s="523"/>
      <c r="N61" s="523"/>
      <c r="O61" s="523"/>
      <c r="P61" s="523"/>
      <c r="Q61" s="523"/>
      <c r="R61" s="523"/>
      <c r="S61" s="523"/>
      <c r="T61" s="523"/>
      <c r="U61" s="523"/>
      <c r="V61" s="523"/>
      <c r="W61" s="523"/>
      <c r="X61" s="523"/>
      <c r="Y61" s="523"/>
      <c r="Z61" s="523"/>
      <c r="AA61" s="523"/>
      <c r="AB61" s="523"/>
      <c r="AC61" s="523"/>
      <c r="AD61" s="523"/>
      <c r="AE61" s="523"/>
      <c r="AF61" s="523"/>
      <c r="AG61" s="523"/>
      <c r="AH61" s="523"/>
      <c r="AI61" s="523"/>
      <c r="AJ61" s="523"/>
      <c r="AK61" s="523"/>
      <c r="AL61" s="523"/>
      <c r="AM61" s="524"/>
    </row>
    <row r="62" spans="1:39" s="3" customFormat="1" ht="4.6500000000000004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</row>
    <row r="63" spans="1:39" ht="18" customHeight="1">
      <c r="A63" s="510" t="s">
        <v>31</v>
      </c>
      <c r="B63" s="511"/>
      <c r="C63" s="511"/>
      <c r="D63" s="511"/>
      <c r="E63" s="511"/>
      <c r="F63" s="511"/>
      <c r="G63" s="511"/>
      <c r="H63" s="511"/>
      <c r="I63" s="511"/>
      <c r="J63" s="511"/>
      <c r="K63" s="511"/>
      <c r="L63" s="511"/>
      <c r="M63" s="511"/>
      <c r="N63" s="511"/>
      <c r="O63" s="511"/>
      <c r="P63" s="511"/>
      <c r="Q63" s="511"/>
      <c r="R63" s="511"/>
      <c r="S63" s="511"/>
      <c r="T63" s="511"/>
      <c r="U63" s="511"/>
      <c r="V63" s="511"/>
      <c r="W63" s="511"/>
      <c r="X63" s="511"/>
      <c r="Y63" s="511"/>
      <c r="Z63" s="511"/>
      <c r="AA63" s="511"/>
      <c r="AB63" s="511"/>
      <c r="AC63" s="511"/>
      <c r="AD63" s="511"/>
      <c r="AE63" s="511"/>
      <c r="AF63" s="511"/>
      <c r="AG63" s="511"/>
      <c r="AH63" s="511"/>
      <c r="AI63" s="511"/>
      <c r="AJ63" s="511"/>
      <c r="AK63" s="511"/>
      <c r="AL63" s="511"/>
      <c r="AM63" s="512"/>
    </row>
    <row r="64" spans="1:39" ht="3.75" customHeight="1">
      <c r="A64" s="1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4"/>
    </row>
    <row r="65" spans="1:39" ht="18" customHeight="1">
      <c r="A65" s="515" t="s">
        <v>32</v>
      </c>
      <c r="B65" s="509"/>
      <c r="C65" s="509"/>
      <c r="D65" s="509"/>
      <c r="E65" s="457"/>
      <c r="F65" s="458"/>
      <c r="G65" s="458"/>
      <c r="H65" s="458"/>
      <c r="I65" s="458"/>
      <c r="J65" s="458"/>
      <c r="K65" s="458"/>
      <c r="L65" s="458"/>
      <c r="M65" s="458"/>
      <c r="N65" s="458"/>
      <c r="O65" s="458"/>
      <c r="P65" s="458"/>
      <c r="Q65" s="458"/>
      <c r="R65" s="458"/>
      <c r="S65" s="458"/>
      <c r="T65" s="458"/>
      <c r="U65" s="458"/>
      <c r="V65" s="458"/>
      <c r="W65" s="458"/>
      <c r="X65" s="458"/>
      <c r="Y65" s="459"/>
      <c r="Z65" s="48"/>
      <c r="AA65" s="509" t="s">
        <v>33</v>
      </c>
      <c r="AB65" s="509"/>
      <c r="AC65" s="509"/>
      <c r="AD65" s="509"/>
      <c r="AE65" s="516"/>
      <c r="AF65" s="517"/>
      <c r="AG65" s="517"/>
      <c r="AH65" s="517"/>
      <c r="AI65" s="517"/>
      <c r="AJ65" s="517"/>
      <c r="AK65" s="517"/>
      <c r="AL65" s="517"/>
      <c r="AM65" s="518"/>
    </row>
    <row r="66" spans="1:39" ht="2.25" customHeight="1">
      <c r="A66" s="1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4"/>
    </row>
    <row r="67" spans="1:39" ht="27.75" customHeight="1">
      <c r="A67" s="513" t="s">
        <v>34</v>
      </c>
      <c r="B67" s="514"/>
      <c r="C67" s="514"/>
      <c r="D67" s="514"/>
      <c r="E67" s="514"/>
      <c r="F67" s="519" t="s">
        <v>35</v>
      </c>
      <c r="G67" s="519"/>
      <c r="H67" s="519"/>
      <c r="I67" s="519"/>
      <c r="J67" s="519"/>
      <c r="K67" s="519"/>
      <c r="L67" s="519"/>
      <c r="M67" s="519"/>
      <c r="N67" s="519"/>
      <c r="O67" s="519"/>
      <c r="P67" s="519"/>
      <c r="Q67" s="519"/>
      <c r="R67" s="519"/>
      <c r="S67" s="519"/>
      <c r="T67" s="519"/>
      <c r="U67" s="519"/>
      <c r="V67" s="519"/>
      <c r="W67" s="519"/>
      <c r="X67" s="519"/>
      <c r="Y67" s="519"/>
      <c r="Z67" s="519"/>
      <c r="AA67" s="519"/>
      <c r="AB67" s="519"/>
      <c r="AC67" s="519"/>
      <c r="AD67" s="519"/>
      <c r="AE67" s="519"/>
      <c r="AF67" s="519"/>
      <c r="AG67" s="519"/>
      <c r="AH67" s="519"/>
      <c r="AI67" s="519"/>
      <c r="AJ67" s="519"/>
      <c r="AK67" s="519"/>
      <c r="AL67" s="519"/>
      <c r="AM67" s="520"/>
    </row>
    <row r="68" spans="1:39" s="3" customFormat="1" ht="4.6500000000000004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</row>
    <row r="69" spans="1:39" ht="15" customHeight="1">
      <c r="A69" s="495" t="s">
        <v>36</v>
      </c>
      <c r="B69" s="495"/>
      <c r="C69" s="495"/>
      <c r="D69" s="495"/>
      <c r="E69" s="495"/>
      <c r="F69" s="495"/>
      <c r="G69" s="495"/>
      <c r="H69" s="508" t="str">
        <f>IF(AN31=1,AN32,IF(AN31=2,AN35 &amp; "/" &amp; AN37,IF(AN31=3,AN40,IF(AN31=4,AN45,"???"))))</f>
        <v/>
      </c>
      <c r="I69" s="508"/>
      <c r="J69" s="508"/>
      <c r="K69" s="508"/>
      <c r="L69" s="508"/>
      <c r="M69" s="508"/>
      <c r="N69" s="508"/>
      <c r="O69" s="508"/>
      <c r="P69" s="508"/>
      <c r="Q69" s="508"/>
      <c r="R69" s="508"/>
      <c r="S69" s="508"/>
      <c r="T69" s="508"/>
      <c r="U69" s="508"/>
      <c r="V69" s="27"/>
      <c r="W69" s="509" t="s">
        <v>37</v>
      </c>
      <c r="X69" s="509"/>
      <c r="Y69" s="509"/>
      <c r="Z69" s="509"/>
      <c r="AA69" s="509"/>
      <c r="AB69" s="509"/>
      <c r="AC69" s="509"/>
      <c r="AD69" s="509"/>
      <c r="AE69" s="509"/>
      <c r="AF69" s="502" t="str">
        <f>IF(ISBLANK(M29),"",M29)</f>
        <v/>
      </c>
      <c r="AG69" s="503"/>
      <c r="AH69" s="503"/>
      <c r="AI69" s="503"/>
      <c r="AJ69" s="503"/>
      <c r="AK69" s="503"/>
      <c r="AL69" s="503"/>
      <c r="AM69" s="504"/>
    </row>
    <row r="70" spans="1:39" ht="7.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</row>
    <row r="71" spans="1:39" ht="15" customHeight="1">
      <c r="A71" s="505" t="s">
        <v>38</v>
      </c>
      <c r="B71" s="506"/>
      <c r="C71" s="506"/>
      <c r="D71" s="506"/>
      <c r="E71" s="506"/>
      <c r="F71" s="506"/>
      <c r="G71" s="506"/>
      <c r="H71" s="506"/>
      <c r="I71" s="506"/>
      <c r="J71" s="506"/>
      <c r="K71" s="506"/>
      <c r="L71" s="506"/>
      <c r="M71" s="506"/>
      <c r="N71" s="506"/>
      <c r="O71" s="506"/>
      <c r="P71" s="506"/>
      <c r="Q71" s="506"/>
      <c r="R71" s="506"/>
      <c r="S71" s="506"/>
      <c r="T71" s="506"/>
      <c r="U71" s="506"/>
      <c r="V71" s="506"/>
      <c r="W71" s="506"/>
      <c r="X71" s="506"/>
      <c r="Y71" s="506"/>
      <c r="Z71" s="506"/>
      <c r="AA71" s="506"/>
      <c r="AB71" s="506"/>
      <c r="AC71" s="506"/>
      <c r="AD71" s="506"/>
      <c r="AE71" s="506"/>
      <c r="AF71" s="506"/>
      <c r="AG71" s="506"/>
      <c r="AH71" s="506"/>
      <c r="AI71" s="506"/>
      <c r="AJ71" s="506"/>
      <c r="AK71" s="506"/>
      <c r="AL71" s="506"/>
      <c r="AM71" s="507"/>
    </row>
    <row r="72" spans="1:39" s="3" customFormat="1" ht="3.75" customHeight="1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49"/>
    </row>
    <row r="73" spans="1:39" s="3" customFormat="1" ht="15" customHeight="1">
      <c r="A73" s="525" t="s">
        <v>39</v>
      </c>
      <c r="B73" s="526"/>
      <c r="C73" s="526"/>
      <c r="D73" s="526"/>
      <c r="E73" s="526"/>
      <c r="F73" s="526"/>
      <c r="G73" s="526"/>
      <c r="H73" s="526"/>
      <c r="I73" s="526"/>
      <c r="J73" s="526"/>
      <c r="K73" s="526"/>
      <c r="L73" s="526"/>
      <c r="M73" s="526"/>
      <c r="N73" s="526"/>
      <c r="O73" s="526"/>
      <c r="P73" s="526"/>
      <c r="Q73" s="526"/>
      <c r="R73" s="526"/>
      <c r="S73" s="526"/>
      <c r="T73" s="526"/>
      <c r="U73" s="526"/>
      <c r="V73" s="526"/>
      <c r="W73" s="526"/>
      <c r="X73" s="526"/>
      <c r="Y73" s="526"/>
      <c r="Z73" s="526"/>
      <c r="AA73" s="526"/>
      <c r="AB73" s="526"/>
      <c r="AC73" s="526"/>
      <c r="AD73" s="526"/>
      <c r="AE73" s="526"/>
      <c r="AF73" s="526"/>
      <c r="AG73" s="526"/>
      <c r="AH73" s="526"/>
      <c r="AI73" s="526"/>
      <c r="AJ73" s="526"/>
      <c r="AK73" s="526"/>
      <c r="AL73" s="526"/>
      <c r="AM73" s="527"/>
    </row>
    <row r="74" spans="1:39" s="3" customFormat="1" ht="3.75" customHeight="1"/>
    <row r="75" spans="1:39" s="3" customFormat="1" ht="22.5" customHeight="1">
      <c r="C75" s="499" t="s">
        <v>40</v>
      </c>
      <c r="D75" s="500"/>
      <c r="E75" s="500"/>
      <c r="F75" s="500"/>
      <c r="G75" s="500"/>
      <c r="H75" s="500"/>
      <c r="I75" s="500"/>
      <c r="J75" s="501"/>
      <c r="L75" s="499" t="s">
        <v>41</v>
      </c>
      <c r="M75" s="500"/>
      <c r="N75" s="500"/>
      <c r="O75" s="500"/>
      <c r="P75" s="500"/>
      <c r="Q75" s="500"/>
      <c r="R75" s="500"/>
      <c r="S75" s="501"/>
      <c r="U75" s="499" t="s">
        <v>39</v>
      </c>
      <c r="V75" s="500"/>
      <c r="W75" s="500"/>
      <c r="X75" s="500"/>
      <c r="Y75" s="500"/>
      <c r="Z75" s="500"/>
      <c r="AA75" s="500"/>
      <c r="AB75" s="501"/>
      <c r="AD75" s="499" t="s">
        <v>42</v>
      </c>
      <c r="AE75" s="500"/>
      <c r="AF75" s="500"/>
      <c r="AG75" s="500"/>
      <c r="AH75" s="500"/>
      <c r="AI75" s="500"/>
      <c r="AJ75" s="500"/>
      <c r="AK75" s="501"/>
    </row>
    <row r="76" spans="1:39" s="3" customFormat="1" ht="3.75" customHeight="1"/>
    <row r="77" spans="1:39" s="3" customFormat="1" ht="19.5" customHeight="1">
      <c r="C77" s="604"/>
      <c r="D77" s="605"/>
      <c r="E77" s="605"/>
      <c r="F77" s="605"/>
      <c r="G77" s="605"/>
      <c r="H77" s="606"/>
      <c r="I77" s="539" t="s">
        <v>43</v>
      </c>
      <c r="J77" s="540"/>
      <c r="L77" s="604"/>
      <c r="M77" s="605"/>
      <c r="N77" s="605"/>
      <c r="O77" s="605"/>
      <c r="P77" s="605"/>
      <c r="Q77" s="606"/>
      <c r="R77" s="539" t="s">
        <v>43</v>
      </c>
      <c r="S77" s="540"/>
      <c r="U77" s="604"/>
      <c r="V77" s="605"/>
      <c r="W77" s="605"/>
      <c r="X77" s="605"/>
      <c r="Y77" s="605"/>
      <c r="Z77" s="606"/>
      <c r="AA77" s="539" t="s">
        <v>43</v>
      </c>
      <c r="AB77" s="540"/>
      <c r="AD77" s="604"/>
      <c r="AE77" s="605"/>
      <c r="AF77" s="605"/>
      <c r="AG77" s="605"/>
      <c r="AH77" s="605"/>
      <c r="AI77" s="606"/>
      <c r="AJ77" s="539" t="s">
        <v>43</v>
      </c>
      <c r="AK77" s="540"/>
    </row>
    <row r="78" spans="1:39" s="3" customFormat="1" ht="7.5" customHeight="1"/>
    <row r="79" spans="1:39" s="3" customFormat="1" ht="15" customHeight="1">
      <c r="A79" s="542" t="s">
        <v>44</v>
      </c>
      <c r="B79" s="543"/>
      <c r="C79" s="543"/>
      <c r="D79" s="543"/>
      <c r="E79" s="543"/>
      <c r="F79" s="543"/>
      <c r="G79" s="543"/>
      <c r="H79" s="543"/>
      <c r="I79" s="543"/>
      <c r="J79" s="543"/>
      <c r="K79" s="543"/>
      <c r="L79" s="543"/>
      <c r="M79" s="543"/>
      <c r="N79" s="543"/>
      <c r="O79" s="543"/>
      <c r="P79" s="543"/>
      <c r="Q79" s="543"/>
      <c r="R79" s="543"/>
      <c r="S79" s="543"/>
      <c r="T79" s="544"/>
      <c r="W79" s="545" t="s">
        <v>45</v>
      </c>
      <c r="X79" s="546"/>
      <c r="Y79" s="547"/>
      <c r="Z79" s="548"/>
      <c r="AA79" s="548"/>
      <c r="AB79" s="548"/>
      <c r="AC79" s="549"/>
      <c r="AE79" s="545" t="s">
        <v>46</v>
      </c>
      <c r="AF79" s="546"/>
      <c r="AG79" s="547"/>
      <c r="AH79" s="548"/>
      <c r="AI79" s="548"/>
      <c r="AJ79" s="548"/>
      <c r="AK79" s="549"/>
    </row>
    <row r="80" spans="1:39" ht="5.25" customHeight="1"/>
    <row r="81" spans="1:39" ht="26.25" customHeight="1">
      <c r="A81" s="536" t="s">
        <v>47</v>
      </c>
      <c r="B81" s="537"/>
      <c r="C81" s="537"/>
      <c r="D81" s="537"/>
      <c r="E81" s="537"/>
      <c r="F81" s="537"/>
      <c r="G81" s="537"/>
      <c r="H81" s="537"/>
      <c r="I81" s="537"/>
      <c r="J81" s="537"/>
      <c r="K81" s="537"/>
      <c r="L81" s="537"/>
      <c r="M81" s="537"/>
      <c r="N81" s="537"/>
      <c r="O81" s="537"/>
      <c r="P81" s="537"/>
      <c r="Q81" s="537"/>
      <c r="R81" s="537"/>
      <c r="S81" s="537"/>
      <c r="T81" s="537"/>
      <c r="U81" s="537"/>
      <c r="V81" s="537"/>
      <c r="W81" s="537"/>
      <c r="X81" s="537"/>
      <c r="Y81" s="538"/>
      <c r="Z81" s="51"/>
      <c r="AA81" s="530" t="s">
        <v>48</v>
      </c>
      <c r="AB81" s="532"/>
      <c r="AC81" s="52"/>
      <c r="AD81" s="530" t="s">
        <v>49</v>
      </c>
      <c r="AE81" s="531"/>
      <c r="AF81" s="531"/>
      <c r="AG81" s="532"/>
      <c r="AH81" s="52"/>
      <c r="AI81" s="530" t="s">
        <v>50</v>
      </c>
      <c r="AJ81" s="531"/>
      <c r="AK81" s="531"/>
      <c r="AL81" s="532"/>
      <c r="AM81" s="53"/>
    </row>
    <row r="82" spans="1:39" ht="3.75" customHeight="1">
      <c r="A82" s="54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5"/>
      <c r="AB82" s="55"/>
      <c r="AC82" s="56"/>
      <c r="AD82" s="55"/>
      <c r="AE82" s="55"/>
      <c r="AF82" s="55"/>
      <c r="AG82" s="55"/>
      <c r="AH82" s="56"/>
      <c r="AI82" s="55"/>
      <c r="AJ82" s="55"/>
      <c r="AK82" s="55"/>
      <c r="AL82" s="55"/>
      <c r="AM82" s="57"/>
    </row>
    <row r="83" spans="1:39" ht="15" customHeight="1">
      <c r="A83" s="528" t="s">
        <v>51</v>
      </c>
      <c r="B83" s="529"/>
      <c r="C83" s="529"/>
      <c r="D83" s="529"/>
      <c r="E83" s="529"/>
      <c r="F83" s="529"/>
      <c r="G83" s="529"/>
      <c r="H83" s="529"/>
      <c r="I83" s="529"/>
      <c r="J83" s="529"/>
      <c r="K83" s="529"/>
      <c r="L83" s="529"/>
      <c r="M83" s="529"/>
      <c r="N83" s="529"/>
      <c r="O83" s="529"/>
      <c r="P83" s="529"/>
      <c r="Q83" s="529"/>
      <c r="R83" s="529"/>
      <c r="S83" s="529"/>
      <c r="T83" s="529"/>
      <c r="U83" s="529"/>
      <c r="V83" s="529"/>
      <c r="W83" s="529"/>
      <c r="X83" s="529"/>
      <c r="Y83" s="529"/>
      <c r="Z83" s="50"/>
      <c r="AA83" s="541"/>
      <c r="AB83" s="541"/>
      <c r="AC83" s="50"/>
      <c r="AD83" s="50"/>
      <c r="AE83" s="541"/>
      <c r="AF83" s="541"/>
      <c r="AG83" s="50"/>
      <c r="AH83" s="50"/>
      <c r="AI83" s="50"/>
      <c r="AJ83" s="541"/>
      <c r="AK83" s="541"/>
      <c r="AL83" s="50"/>
      <c r="AM83" s="58"/>
    </row>
    <row r="84" spans="1:39" ht="4.5" customHeight="1">
      <c r="A84" s="54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3"/>
      <c r="AG84" s="3"/>
      <c r="AH84" s="3"/>
      <c r="AI84" s="3"/>
      <c r="AJ84" s="50"/>
      <c r="AK84" s="50"/>
      <c r="AL84" s="50"/>
      <c r="AM84" s="58"/>
    </row>
    <row r="85" spans="1:39" ht="15" customHeight="1">
      <c r="A85" s="528" t="s">
        <v>52</v>
      </c>
      <c r="B85" s="529"/>
      <c r="C85" s="529"/>
      <c r="D85" s="529"/>
      <c r="E85" s="529"/>
      <c r="F85" s="529"/>
      <c r="G85" s="529"/>
      <c r="H85" s="529"/>
      <c r="I85" s="529"/>
      <c r="J85" s="529"/>
      <c r="K85" s="529"/>
      <c r="L85" s="529"/>
      <c r="M85" s="529"/>
      <c r="N85" s="529"/>
      <c r="O85" s="529"/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0"/>
      <c r="AA85" s="541"/>
      <c r="AB85" s="541"/>
      <c r="AC85" s="3"/>
      <c r="AD85" s="3"/>
      <c r="AE85" s="541"/>
      <c r="AF85" s="541"/>
      <c r="AG85" s="50"/>
      <c r="AH85" s="50"/>
      <c r="AI85" s="50"/>
      <c r="AJ85" s="541"/>
      <c r="AK85" s="541"/>
      <c r="AL85" s="50"/>
      <c r="AM85" s="58"/>
    </row>
    <row r="86" spans="1:39" ht="4.5" customHeight="1">
      <c r="A86" s="54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8"/>
    </row>
    <row r="87" spans="1:39" ht="15" customHeight="1">
      <c r="A87" s="528" t="s">
        <v>53</v>
      </c>
      <c r="B87" s="529"/>
      <c r="C87" s="529"/>
      <c r="D87" s="529"/>
      <c r="E87" s="529"/>
      <c r="F87" s="529"/>
      <c r="G87" s="529"/>
      <c r="H87" s="529"/>
      <c r="I87" s="529"/>
      <c r="J87" s="529"/>
      <c r="K87" s="529"/>
      <c r="L87" s="529"/>
      <c r="M87" s="529"/>
      <c r="N87" s="529"/>
      <c r="O87" s="529"/>
      <c r="P87" s="529"/>
      <c r="Q87" s="529"/>
      <c r="R87" s="529"/>
      <c r="S87" s="529"/>
      <c r="T87" s="529"/>
      <c r="U87" s="529"/>
      <c r="V87" s="529"/>
      <c r="W87" s="529"/>
      <c r="X87" s="529"/>
      <c r="Y87" s="529"/>
      <c r="Z87" s="50"/>
      <c r="AA87" s="541"/>
      <c r="AB87" s="541"/>
      <c r="AC87" s="50"/>
      <c r="AD87" s="50"/>
      <c r="AE87" s="541"/>
      <c r="AF87" s="541"/>
      <c r="AG87" s="50"/>
      <c r="AH87" s="50"/>
      <c r="AI87" s="50"/>
      <c r="AJ87" s="541"/>
      <c r="AK87" s="541"/>
      <c r="AL87" s="50"/>
      <c r="AM87" s="58"/>
    </row>
    <row r="88" spans="1:39" ht="4.5" customHeight="1">
      <c r="A88" s="54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8"/>
    </row>
    <row r="89" spans="1:39" ht="15" customHeight="1">
      <c r="A89" s="528" t="s">
        <v>54</v>
      </c>
      <c r="B89" s="529"/>
      <c r="C89" s="529"/>
      <c r="D89" s="529"/>
      <c r="E89" s="529"/>
      <c r="F89" s="529"/>
      <c r="G89" s="529"/>
      <c r="H89" s="529"/>
      <c r="I89" s="529"/>
      <c r="J89" s="529"/>
      <c r="K89" s="529"/>
      <c r="L89" s="529"/>
      <c r="M89" s="529"/>
      <c r="N89" s="529"/>
      <c r="O89" s="529"/>
      <c r="P89" s="529"/>
      <c r="Q89" s="529"/>
      <c r="R89" s="529"/>
      <c r="S89" s="529"/>
      <c r="T89" s="529"/>
      <c r="U89" s="529"/>
      <c r="V89" s="529"/>
      <c r="W89" s="529"/>
      <c r="X89" s="529"/>
      <c r="Y89" s="529"/>
      <c r="Z89" s="50"/>
      <c r="AA89" s="541"/>
      <c r="AB89" s="541"/>
      <c r="AC89" s="50"/>
      <c r="AD89" s="50"/>
      <c r="AE89" s="541"/>
      <c r="AF89" s="541"/>
      <c r="AG89" s="50"/>
      <c r="AH89" s="50"/>
      <c r="AI89" s="50"/>
      <c r="AJ89" s="541"/>
      <c r="AK89" s="541"/>
      <c r="AL89" s="50"/>
      <c r="AM89" s="58"/>
    </row>
    <row r="90" spans="1:39" ht="4.5" customHeight="1">
      <c r="A90" s="54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8"/>
    </row>
    <row r="91" spans="1:39" ht="15" customHeight="1">
      <c r="A91" s="528" t="s">
        <v>55</v>
      </c>
      <c r="B91" s="529"/>
      <c r="C91" s="529"/>
      <c r="D91" s="529"/>
      <c r="E91" s="529"/>
      <c r="F91" s="529"/>
      <c r="G91" s="529"/>
      <c r="H91" s="529"/>
      <c r="I91" s="529"/>
      <c r="J91" s="529"/>
      <c r="K91" s="529"/>
      <c r="L91" s="529"/>
      <c r="M91" s="529"/>
      <c r="N91" s="529"/>
      <c r="O91" s="529"/>
      <c r="P91" s="529"/>
      <c r="Q91" s="529"/>
      <c r="R91" s="529"/>
      <c r="S91" s="529"/>
      <c r="T91" s="529"/>
      <c r="U91" s="529"/>
      <c r="V91" s="529"/>
      <c r="W91" s="529"/>
      <c r="X91" s="529"/>
      <c r="Y91" s="529"/>
      <c r="Z91" s="50"/>
      <c r="AA91" s="541"/>
      <c r="AB91" s="541"/>
      <c r="AC91" s="50"/>
      <c r="AD91" s="50"/>
      <c r="AE91" s="541"/>
      <c r="AF91" s="541"/>
      <c r="AG91" s="50"/>
      <c r="AH91" s="50"/>
      <c r="AI91" s="50"/>
      <c r="AJ91" s="541"/>
      <c r="AK91" s="541"/>
      <c r="AL91" s="50"/>
      <c r="AM91" s="58"/>
    </row>
    <row r="92" spans="1:39" ht="4.5" customHeight="1">
      <c r="A92" s="1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50"/>
      <c r="AA92" s="50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4"/>
    </row>
    <row r="93" spans="1:39" ht="15" customHeight="1">
      <c r="A93" s="528" t="s">
        <v>56</v>
      </c>
      <c r="B93" s="529"/>
      <c r="C93" s="529"/>
      <c r="D93" s="529"/>
      <c r="E93" s="529"/>
      <c r="F93" s="529"/>
      <c r="G93" s="529"/>
      <c r="H93" s="529"/>
      <c r="I93" s="529"/>
      <c r="J93" s="529"/>
      <c r="K93" s="529"/>
      <c r="L93" s="529"/>
      <c r="M93" s="529"/>
      <c r="N93" s="529"/>
      <c r="O93" s="529"/>
      <c r="P93" s="529"/>
      <c r="Q93" s="529"/>
      <c r="R93" s="529"/>
      <c r="S93" s="529"/>
      <c r="T93" s="529"/>
      <c r="U93" s="529"/>
      <c r="V93" s="529"/>
      <c r="W93" s="529"/>
      <c r="X93" s="529"/>
      <c r="Y93" s="529"/>
      <c r="Z93" s="50"/>
      <c r="AA93" s="541"/>
      <c r="AB93" s="541"/>
      <c r="AC93" s="1"/>
      <c r="AD93" s="1"/>
      <c r="AE93" s="541"/>
      <c r="AF93" s="541"/>
      <c r="AG93" s="1"/>
      <c r="AH93" s="1"/>
      <c r="AI93" s="1"/>
      <c r="AJ93" s="541"/>
      <c r="AK93" s="541"/>
      <c r="AL93" s="1"/>
      <c r="AM93" s="14"/>
    </row>
    <row r="94" spans="1:39" ht="4.5" customHeight="1">
      <c r="A94" s="1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5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60"/>
      <c r="AA94" s="60"/>
      <c r="AB94" s="61"/>
      <c r="AC94" s="60"/>
      <c r="AD94" s="1"/>
      <c r="AE94" s="1"/>
      <c r="AF94" s="1"/>
      <c r="AG94" s="1"/>
      <c r="AH94" s="1"/>
      <c r="AI94" s="1"/>
      <c r="AJ94" s="1"/>
      <c r="AK94" s="1"/>
      <c r="AL94" s="1"/>
      <c r="AM94" s="14"/>
    </row>
    <row r="95" spans="1:39" ht="15" customHeight="1">
      <c r="A95" s="528" t="s">
        <v>57</v>
      </c>
      <c r="B95" s="529"/>
      <c r="C95" s="529"/>
      <c r="D95" s="529"/>
      <c r="E95" s="529"/>
      <c r="F95" s="529"/>
      <c r="G95" s="529"/>
      <c r="H95" s="529"/>
      <c r="I95" s="529"/>
      <c r="J95" s="529"/>
      <c r="K95" s="529"/>
      <c r="L95" s="529"/>
      <c r="M95" s="529"/>
      <c r="N95" s="529"/>
      <c r="O95" s="529"/>
      <c r="P95" s="529"/>
      <c r="Q95" s="529"/>
      <c r="R95" s="529"/>
      <c r="S95" s="529"/>
      <c r="T95" s="529"/>
      <c r="U95" s="529"/>
      <c r="V95" s="529"/>
      <c r="W95" s="529"/>
      <c r="X95" s="529"/>
      <c r="Y95" s="529"/>
      <c r="Z95" s="50"/>
      <c r="AA95" s="541"/>
      <c r="AB95" s="541"/>
      <c r="AC95" s="50"/>
      <c r="AD95" s="1"/>
      <c r="AE95" s="541"/>
      <c r="AF95" s="541"/>
      <c r="AG95" s="1"/>
      <c r="AH95" s="1"/>
      <c r="AI95" s="1"/>
      <c r="AJ95" s="541"/>
      <c r="AK95" s="541"/>
      <c r="AL95" s="1"/>
      <c r="AM95" s="14"/>
    </row>
    <row r="96" spans="1:39" ht="4.5" customHeight="1">
      <c r="A96" s="1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62"/>
      <c r="AA96" s="50"/>
      <c r="AB96" s="50"/>
      <c r="AC96" s="63"/>
      <c r="AD96" s="1"/>
      <c r="AE96" s="50"/>
      <c r="AF96" s="50"/>
      <c r="AG96" s="1"/>
      <c r="AH96" s="1"/>
      <c r="AI96" s="1"/>
      <c r="AJ96" s="50"/>
      <c r="AK96" s="50"/>
      <c r="AL96" s="1"/>
      <c r="AM96" s="14"/>
    </row>
    <row r="97" spans="1:39" ht="15" customHeight="1">
      <c r="A97" s="550" t="s">
        <v>58</v>
      </c>
      <c r="B97" s="551"/>
      <c r="C97" s="551"/>
      <c r="D97" s="551"/>
      <c r="E97" s="551"/>
      <c r="F97" s="551"/>
      <c r="G97" s="551"/>
      <c r="H97" s="552"/>
      <c r="I97" s="552"/>
      <c r="J97" s="552"/>
      <c r="K97" s="552"/>
      <c r="L97" s="552"/>
      <c r="M97" s="552"/>
      <c r="N97" s="552"/>
      <c r="O97" s="552"/>
      <c r="P97" s="552"/>
      <c r="Q97" s="552"/>
      <c r="R97" s="552"/>
      <c r="S97" s="552"/>
      <c r="T97" s="552"/>
      <c r="U97" s="552"/>
      <c r="V97" s="552"/>
      <c r="W97" s="552"/>
      <c r="X97" s="552"/>
      <c r="Y97" s="552"/>
      <c r="Z97" s="64"/>
      <c r="AA97" s="49"/>
      <c r="AB97" s="49"/>
      <c r="AC97" s="65"/>
      <c r="AD97" s="15"/>
      <c r="AE97" s="49"/>
      <c r="AF97" s="49"/>
      <c r="AG97" s="15"/>
      <c r="AH97" s="15"/>
      <c r="AI97" s="15"/>
      <c r="AJ97" s="49"/>
      <c r="AK97" s="49"/>
      <c r="AL97" s="15"/>
      <c r="AM97" s="66"/>
    </row>
    <row r="98" spans="1:39" ht="5.25" customHeight="1"/>
    <row r="99" spans="1:39" ht="26.25" customHeight="1">
      <c r="A99" s="536" t="s">
        <v>59</v>
      </c>
      <c r="B99" s="537"/>
      <c r="C99" s="537"/>
      <c r="D99" s="537"/>
      <c r="E99" s="537"/>
      <c r="F99" s="537"/>
      <c r="G99" s="537"/>
      <c r="H99" s="537"/>
      <c r="I99" s="537"/>
      <c r="J99" s="537"/>
      <c r="K99" s="537"/>
      <c r="L99" s="537"/>
      <c r="M99" s="537"/>
      <c r="N99" s="537"/>
      <c r="O99" s="537"/>
      <c r="P99" s="537"/>
      <c r="Q99" s="537"/>
      <c r="R99" s="537"/>
      <c r="S99" s="537"/>
      <c r="T99" s="537"/>
      <c r="U99" s="537"/>
      <c r="V99" s="537"/>
      <c r="W99" s="537"/>
      <c r="X99" s="537"/>
      <c r="Y99" s="538"/>
      <c r="Z99" s="67"/>
      <c r="AA99" s="530" t="s">
        <v>48</v>
      </c>
      <c r="AB99" s="532"/>
      <c r="AC99" s="68"/>
      <c r="AD99" s="530" t="s">
        <v>49</v>
      </c>
      <c r="AE99" s="531"/>
      <c r="AF99" s="531"/>
      <c r="AG99" s="532"/>
      <c r="AH99" s="68"/>
      <c r="AI99" s="530" t="s">
        <v>50</v>
      </c>
      <c r="AJ99" s="531"/>
      <c r="AK99" s="531"/>
      <c r="AL99" s="532"/>
      <c r="AM99" s="69"/>
    </row>
    <row r="100" spans="1:39" ht="4.5" customHeight="1">
      <c r="A100" s="1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70"/>
      <c r="AB100" s="70"/>
      <c r="AC100" s="3"/>
      <c r="AD100" s="70"/>
      <c r="AE100" s="70"/>
      <c r="AF100" s="70"/>
      <c r="AG100" s="70"/>
      <c r="AH100" s="3"/>
      <c r="AI100" s="70"/>
      <c r="AJ100" s="70"/>
      <c r="AK100" s="70"/>
      <c r="AL100" s="70"/>
      <c r="AM100" s="71"/>
    </row>
    <row r="101" spans="1:39" ht="15" customHeight="1">
      <c r="A101" s="553" t="s">
        <v>60</v>
      </c>
      <c r="B101" s="554"/>
      <c r="C101" s="554"/>
      <c r="D101" s="554"/>
      <c r="E101" s="554"/>
      <c r="F101" s="554"/>
      <c r="G101" s="554"/>
      <c r="H101" s="554"/>
      <c r="I101" s="554"/>
      <c r="J101" s="554"/>
      <c r="K101" s="554"/>
      <c r="L101" s="554"/>
      <c r="M101" s="554"/>
      <c r="N101" s="554"/>
      <c r="O101" s="554"/>
      <c r="P101" s="554"/>
      <c r="Q101" s="554"/>
      <c r="R101" s="554"/>
      <c r="S101" s="554"/>
      <c r="T101" s="554"/>
      <c r="U101" s="554"/>
      <c r="V101" s="554"/>
      <c r="W101" s="554"/>
      <c r="X101" s="554"/>
      <c r="Y101" s="555"/>
      <c r="Z101" s="60"/>
      <c r="AA101" s="541"/>
      <c r="AB101" s="541"/>
      <c r="AC101" s="1"/>
      <c r="AD101" s="1"/>
      <c r="AE101" s="541"/>
      <c r="AF101" s="541"/>
      <c r="AG101" s="1"/>
      <c r="AH101" s="1"/>
      <c r="AI101" s="1"/>
      <c r="AJ101" s="541"/>
      <c r="AK101" s="541"/>
      <c r="AL101" s="1"/>
      <c r="AM101" s="14"/>
    </row>
    <row r="102" spans="1:39" ht="4.5" customHeight="1">
      <c r="A102" s="1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"/>
      <c r="AA102" s="3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4"/>
    </row>
    <row r="103" spans="1:39" ht="15" customHeight="1">
      <c r="A103" s="553" t="s">
        <v>61</v>
      </c>
      <c r="B103" s="554"/>
      <c r="C103" s="554"/>
      <c r="D103" s="554"/>
      <c r="E103" s="554"/>
      <c r="F103" s="554"/>
      <c r="G103" s="554"/>
      <c r="H103" s="554"/>
      <c r="I103" s="554"/>
      <c r="J103" s="554"/>
      <c r="K103" s="554"/>
      <c r="L103" s="554"/>
      <c r="M103" s="554"/>
      <c r="N103" s="554"/>
      <c r="O103" s="554"/>
      <c r="P103" s="554"/>
      <c r="Q103" s="554"/>
      <c r="R103" s="554"/>
      <c r="S103" s="554"/>
      <c r="T103" s="554"/>
      <c r="U103" s="554"/>
      <c r="V103" s="554"/>
      <c r="W103" s="554"/>
      <c r="X103" s="554"/>
      <c r="Y103" s="555"/>
      <c r="Z103" s="60"/>
      <c r="AA103" s="541"/>
      <c r="AB103" s="541"/>
      <c r="AC103" s="1"/>
      <c r="AD103" s="1"/>
      <c r="AE103" s="541"/>
      <c r="AF103" s="541"/>
      <c r="AG103" s="1"/>
      <c r="AH103" s="1"/>
      <c r="AI103" s="1"/>
      <c r="AJ103" s="541"/>
      <c r="AK103" s="541"/>
      <c r="AL103" s="1"/>
      <c r="AM103" s="14"/>
    </row>
    <row r="104" spans="1:39" ht="4.5" customHeight="1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6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4"/>
    </row>
    <row r="105" spans="1:39" ht="15" customHeight="1">
      <c r="A105" s="559" t="s">
        <v>62</v>
      </c>
      <c r="B105" s="554"/>
      <c r="C105" s="554"/>
      <c r="D105" s="554"/>
      <c r="E105" s="554"/>
      <c r="F105" s="554"/>
      <c r="G105" s="554"/>
      <c r="H105" s="554"/>
      <c r="I105" s="554"/>
      <c r="J105" s="554"/>
      <c r="K105" s="554"/>
      <c r="L105" s="554"/>
      <c r="M105" s="554"/>
      <c r="N105" s="554"/>
      <c r="O105" s="554"/>
      <c r="P105" s="554"/>
      <c r="Q105" s="554"/>
      <c r="R105" s="554"/>
      <c r="S105" s="554"/>
      <c r="T105" s="554"/>
      <c r="U105" s="554"/>
      <c r="V105" s="554"/>
      <c r="W105" s="554"/>
      <c r="X105" s="554"/>
      <c r="Y105" s="555"/>
      <c r="Z105" s="60"/>
      <c r="AA105" s="541"/>
      <c r="AB105" s="541"/>
      <c r="AC105" s="1"/>
      <c r="AD105" s="1"/>
      <c r="AE105" s="541"/>
      <c r="AF105" s="541"/>
      <c r="AG105" s="1"/>
      <c r="AH105" s="1"/>
      <c r="AI105" s="1"/>
      <c r="AJ105" s="541"/>
      <c r="AK105" s="541"/>
      <c r="AL105" s="1"/>
      <c r="AM105" s="14"/>
    </row>
    <row r="106" spans="1:39" ht="4.5" customHeight="1">
      <c r="A106" s="72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6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4"/>
    </row>
    <row r="107" spans="1:39" ht="15" customHeight="1">
      <c r="A107" s="553" t="s">
        <v>63</v>
      </c>
      <c r="B107" s="554"/>
      <c r="C107" s="554"/>
      <c r="D107" s="554"/>
      <c r="E107" s="554"/>
      <c r="F107" s="554"/>
      <c r="G107" s="554"/>
      <c r="H107" s="554"/>
      <c r="I107" s="554"/>
      <c r="J107" s="554"/>
      <c r="K107" s="554"/>
      <c r="L107" s="554"/>
      <c r="M107" s="554"/>
      <c r="N107" s="554"/>
      <c r="O107" s="554"/>
      <c r="P107" s="554"/>
      <c r="Q107" s="554"/>
      <c r="R107" s="554"/>
      <c r="S107" s="554"/>
      <c r="T107" s="554"/>
      <c r="U107" s="554"/>
      <c r="V107" s="554"/>
      <c r="W107" s="554"/>
      <c r="X107" s="554"/>
      <c r="Y107" s="555"/>
      <c r="Z107" s="60"/>
      <c r="AA107" s="541"/>
      <c r="AB107" s="541"/>
      <c r="AC107" s="1"/>
      <c r="AD107" s="1"/>
      <c r="AE107" s="541"/>
      <c r="AF107" s="541"/>
      <c r="AG107" s="1"/>
      <c r="AH107" s="1"/>
      <c r="AI107" s="1"/>
      <c r="AJ107" s="541"/>
      <c r="AK107" s="541"/>
      <c r="AL107" s="1"/>
      <c r="AM107" s="14"/>
    </row>
    <row r="108" spans="1:39" s="3" customFormat="1" ht="4.5" customHeight="1">
      <c r="A108" s="74"/>
      <c r="Z108" s="60"/>
      <c r="AA108" s="50"/>
      <c r="AB108" s="50"/>
      <c r="AC108" s="1"/>
      <c r="AD108" s="1"/>
      <c r="AE108" s="50"/>
      <c r="AF108" s="50"/>
      <c r="AG108" s="1"/>
      <c r="AH108" s="1"/>
      <c r="AI108" s="1"/>
      <c r="AJ108" s="50"/>
      <c r="AK108" s="50"/>
      <c r="AL108" s="1"/>
      <c r="AM108" s="14"/>
    </row>
    <row r="109" spans="1:39" s="3" customFormat="1" ht="15" customHeight="1">
      <c r="A109" s="560" t="s">
        <v>58</v>
      </c>
      <c r="B109" s="561"/>
      <c r="C109" s="561"/>
      <c r="D109" s="561"/>
      <c r="E109" s="561"/>
      <c r="F109" s="561"/>
      <c r="G109" s="561"/>
      <c r="H109" s="562"/>
      <c r="I109" s="563"/>
      <c r="J109" s="563"/>
      <c r="K109" s="563"/>
      <c r="L109" s="563"/>
      <c r="M109" s="563"/>
      <c r="N109" s="563"/>
      <c r="O109" s="563"/>
      <c r="P109" s="563"/>
      <c r="Q109" s="563"/>
      <c r="R109" s="563"/>
      <c r="S109" s="563"/>
      <c r="T109" s="563"/>
      <c r="U109" s="563"/>
      <c r="V109" s="563"/>
      <c r="W109" s="563"/>
      <c r="X109" s="563"/>
      <c r="Y109" s="564"/>
      <c r="Z109" s="75"/>
      <c r="AA109" s="49"/>
      <c r="AB109" s="49"/>
      <c r="AC109" s="15"/>
      <c r="AD109" s="15"/>
      <c r="AE109" s="49"/>
      <c r="AF109" s="49"/>
      <c r="AG109" s="15"/>
      <c r="AH109" s="15"/>
      <c r="AI109" s="15"/>
      <c r="AJ109" s="49"/>
      <c r="AK109" s="49"/>
      <c r="AL109" s="15"/>
      <c r="AM109" s="66"/>
    </row>
    <row r="110" spans="1:39" s="3" customFormat="1" ht="4.5" customHeight="1">
      <c r="Z110" s="60"/>
      <c r="AA110" s="50"/>
      <c r="AB110" s="50"/>
      <c r="AC110" s="1"/>
      <c r="AD110" s="1"/>
      <c r="AE110" s="50"/>
      <c r="AF110" s="50"/>
      <c r="AG110" s="1"/>
      <c r="AH110" s="1"/>
      <c r="AI110" s="1"/>
      <c r="AJ110" s="50"/>
      <c r="AK110" s="50"/>
      <c r="AL110" s="1"/>
      <c r="AM110" s="1"/>
    </row>
    <row r="111" spans="1:39" ht="24.75" customHeight="1">
      <c r="A111" s="536" t="s">
        <v>64</v>
      </c>
      <c r="B111" s="537"/>
      <c r="C111" s="537"/>
      <c r="D111" s="537"/>
      <c r="E111" s="537"/>
      <c r="F111" s="537"/>
      <c r="G111" s="537"/>
      <c r="H111" s="537"/>
      <c r="I111" s="537"/>
      <c r="J111" s="537"/>
      <c r="K111" s="537"/>
      <c r="L111" s="537"/>
      <c r="M111" s="537"/>
      <c r="N111" s="537"/>
      <c r="O111" s="537"/>
      <c r="P111" s="537"/>
      <c r="Q111" s="537"/>
      <c r="R111" s="537"/>
      <c r="S111" s="537"/>
      <c r="T111" s="537"/>
      <c r="U111" s="537"/>
      <c r="V111" s="537"/>
      <c r="W111" s="537"/>
      <c r="X111" s="537"/>
      <c r="Y111" s="538"/>
      <c r="Z111" s="76"/>
      <c r="AA111" s="588"/>
      <c r="AB111" s="588"/>
      <c r="AC111" s="601" t="s">
        <v>65</v>
      </c>
      <c r="AD111" s="602"/>
      <c r="AE111" s="602"/>
      <c r="AF111" s="602"/>
      <c r="AG111" s="602"/>
      <c r="AH111" s="602"/>
      <c r="AI111" s="602"/>
      <c r="AJ111" s="602"/>
      <c r="AK111" s="602"/>
      <c r="AL111" s="602"/>
      <c r="AM111" s="53"/>
    </row>
    <row r="112" spans="1:39" ht="6" customHeight="1">
      <c r="A112" s="1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4"/>
    </row>
    <row r="113" spans="1:39" ht="15" customHeight="1">
      <c r="A113" s="559" t="s">
        <v>66</v>
      </c>
      <c r="B113" s="554"/>
      <c r="C113" s="554"/>
      <c r="D113" s="554"/>
      <c r="E113" s="554"/>
      <c r="F113" s="554"/>
      <c r="G113" s="554"/>
      <c r="H113" s="554"/>
      <c r="I113" s="554"/>
      <c r="J113" s="554"/>
      <c r="K113" s="554"/>
      <c r="L113" s="554"/>
      <c r="M113" s="554"/>
      <c r="N113" s="554"/>
      <c r="O113" s="554"/>
      <c r="P113" s="554"/>
      <c r="Q113" s="554"/>
      <c r="R113" s="554"/>
      <c r="S113" s="554"/>
      <c r="T113" s="554"/>
      <c r="U113" s="554"/>
      <c r="V113" s="554"/>
      <c r="W113" s="554"/>
      <c r="X113" s="554"/>
      <c r="Y113" s="554"/>
      <c r="Z113" s="554"/>
      <c r="AA113" s="554"/>
      <c r="AB113" s="554"/>
      <c r="AC113" s="554"/>
      <c r="AD113" s="554"/>
      <c r="AE113" s="554"/>
      <c r="AF113" s="554"/>
      <c r="AG113" s="554"/>
      <c r="AH113" s="554"/>
      <c r="AI113" s="554"/>
      <c r="AJ113" s="554"/>
      <c r="AK113" s="554"/>
      <c r="AL113" s="554"/>
      <c r="AM113" s="603"/>
    </row>
    <row r="114" spans="1:39" ht="7.5" customHeight="1">
      <c r="A114" s="589" t="s">
        <v>67</v>
      </c>
      <c r="B114" s="590"/>
      <c r="C114" s="590"/>
      <c r="D114" s="590"/>
      <c r="E114" s="590"/>
      <c r="F114" s="590"/>
      <c r="G114" s="590"/>
      <c r="H114" s="590"/>
      <c r="I114" s="590"/>
      <c r="J114" s="590"/>
      <c r="K114" s="590"/>
      <c r="L114" s="590"/>
      <c r="M114" s="590"/>
      <c r="N114" s="590"/>
      <c r="O114" s="590"/>
      <c r="P114" s="590"/>
      <c r="Q114" s="590"/>
      <c r="R114" s="590"/>
      <c r="S114" s="590"/>
      <c r="T114" s="590"/>
      <c r="U114" s="590"/>
      <c r="V114" s="590"/>
      <c r="W114" s="590"/>
      <c r="X114" s="590"/>
      <c r="Y114" s="591"/>
      <c r="Z114" s="77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4"/>
    </row>
    <row r="115" spans="1:39" ht="7.5" customHeight="1">
      <c r="A115" s="589"/>
      <c r="B115" s="590"/>
      <c r="C115" s="590"/>
      <c r="D115" s="590"/>
      <c r="E115" s="590"/>
      <c r="F115" s="590"/>
      <c r="G115" s="590"/>
      <c r="H115" s="590"/>
      <c r="I115" s="590"/>
      <c r="J115" s="590"/>
      <c r="K115" s="590"/>
      <c r="L115" s="590"/>
      <c r="M115" s="590"/>
      <c r="N115" s="590"/>
      <c r="O115" s="590"/>
      <c r="P115" s="590"/>
      <c r="Q115" s="590"/>
      <c r="R115" s="590"/>
      <c r="S115" s="590"/>
      <c r="T115" s="590"/>
      <c r="U115" s="590"/>
      <c r="V115" s="590"/>
      <c r="W115" s="590"/>
      <c r="X115" s="590"/>
      <c r="Y115" s="591"/>
      <c r="Z115" s="77"/>
      <c r="AA115" s="595" t="s">
        <v>68</v>
      </c>
      <c r="AB115" s="596"/>
      <c r="AC115" s="596"/>
      <c r="AD115" s="596"/>
      <c r="AE115" s="596"/>
      <c r="AF115" s="596"/>
      <c r="AG115" s="596"/>
      <c r="AH115" s="596"/>
      <c r="AI115" s="596"/>
      <c r="AJ115" s="596"/>
      <c r="AK115" s="596"/>
      <c r="AL115" s="597"/>
      <c r="AM115" s="14"/>
    </row>
    <row r="116" spans="1:39" ht="7.5" customHeight="1">
      <c r="A116" s="592"/>
      <c r="B116" s="593"/>
      <c r="C116" s="593"/>
      <c r="D116" s="593"/>
      <c r="E116" s="593"/>
      <c r="F116" s="593"/>
      <c r="G116" s="593"/>
      <c r="H116" s="593"/>
      <c r="I116" s="593"/>
      <c r="J116" s="593"/>
      <c r="K116" s="593"/>
      <c r="L116" s="593"/>
      <c r="M116" s="593"/>
      <c r="N116" s="593"/>
      <c r="O116" s="593"/>
      <c r="P116" s="593"/>
      <c r="Q116" s="593"/>
      <c r="R116" s="593"/>
      <c r="S116" s="593"/>
      <c r="T116" s="593"/>
      <c r="U116" s="593"/>
      <c r="V116" s="593"/>
      <c r="W116" s="593"/>
      <c r="X116" s="593"/>
      <c r="Y116" s="594"/>
      <c r="Z116" s="77"/>
      <c r="AA116" s="598"/>
      <c r="AB116" s="599"/>
      <c r="AC116" s="599"/>
      <c r="AD116" s="599"/>
      <c r="AE116" s="599"/>
      <c r="AF116" s="599"/>
      <c r="AG116" s="599"/>
      <c r="AH116" s="599"/>
      <c r="AI116" s="599"/>
      <c r="AJ116" s="599"/>
      <c r="AK116" s="599"/>
      <c r="AL116" s="600"/>
      <c r="AM116" s="14"/>
    </row>
    <row r="117" spans="1:39" ht="4.5" customHeight="1">
      <c r="A117" s="1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4"/>
    </row>
    <row r="118" spans="1:39" ht="15" customHeight="1">
      <c r="A118" s="553" t="s">
        <v>69</v>
      </c>
      <c r="B118" s="554"/>
      <c r="C118" s="554"/>
      <c r="D118" s="554"/>
      <c r="E118" s="554"/>
      <c r="F118" s="554"/>
      <c r="G118" s="555"/>
      <c r="H118" s="581"/>
      <c r="I118" s="582"/>
      <c r="J118" s="582"/>
      <c r="K118" s="582"/>
      <c r="L118" s="582"/>
      <c r="M118" s="582"/>
      <c r="N118" s="582"/>
      <c r="O118" s="582"/>
      <c r="P118" s="582"/>
      <c r="Q118" s="582"/>
      <c r="R118" s="582"/>
      <c r="S118" s="582"/>
      <c r="T118" s="582"/>
      <c r="U118" s="582"/>
      <c r="V118" s="582"/>
      <c r="W118" s="582"/>
      <c r="X118" s="582"/>
      <c r="Y118" s="583"/>
      <c r="Z118" s="1"/>
      <c r="AA118" s="1"/>
      <c r="AB118" s="1"/>
      <c r="AC118" s="578"/>
      <c r="AD118" s="579"/>
      <c r="AE118" s="579"/>
      <c r="AF118" s="579"/>
      <c r="AG118" s="579"/>
      <c r="AH118" s="579"/>
      <c r="AI118" s="579"/>
      <c r="AJ118" s="580"/>
      <c r="AK118" s="44" t="s">
        <v>43</v>
      </c>
      <c r="AL118" s="1"/>
      <c r="AM118" s="14"/>
    </row>
    <row r="119" spans="1:39" ht="4.5" customHeight="1">
      <c r="A119" s="1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78"/>
      <c r="AE119" s="1"/>
      <c r="AF119" s="1"/>
      <c r="AG119" s="1"/>
      <c r="AH119" s="1"/>
      <c r="AI119" s="1"/>
      <c r="AJ119" s="1"/>
      <c r="AK119" s="1"/>
      <c r="AL119" s="1"/>
      <c r="AM119" s="14"/>
    </row>
    <row r="120" spans="1:39" ht="15" customHeight="1">
      <c r="A120" s="553" t="s">
        <v>70</v>
      </c>
      <c r="B120" s="554"/>
      <c r="C120" s="554"/>
      <c r="D120" s="554"/>
      <c r="E120" s="554"/>
      <c r="F120" s="554"/>
      <c r="G120" s="555"/>
      <c r="H120" s="581"/>
      <c r="I120" s="582"/>
      <c r="J120" s="582"/>
      <c r="K120" s="582"/>
      <c r="L120" s="582"/>
      <c r="M120" s="582"/>
      <c r="N120" s="582"/>
      <c r="O120" s="582"/>
      <c r="P120" s="582"/>
      <c r="Q120" s="582"/>
      <c r="R120" s="582"/>
      <c r="S120" s="582"/>
      <c r="T120" s="582"/>
      <c r="U120" s="582"/>
      <c r="V120" s="582"/>
      <c r="W120" s="582"/>
      <c r="X120" s="582"/>
      <c r="Y120" s="583"/>
      <c r="Z120" s="1"/>
      <c r="AA120" s="1"/>
      <c r="AB120" s="1"/>
      <c r="AC120" s="578"/>
      <c r="AD120" s="584"/>
      <c r="AE120" s="579"/>
      <c r="AF120" s="579"/>
      <c r="AG120" s="579"/>
      <c r="AH120" s="579"/>
      <c r="AI120" s="579"/>
      <c r="AJ120" s="580"/>
      <c r="AK120" s="44" t="s">
        <v>43</v>
      </c>
      <c r="AL120" s="1"/>
      <c r="AM120" s="14"/>
    </row>
    <row r="121" spans="1:39" ht="4.5" customHeight="1">
      <c r="A121" s="1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4"/>
    </row>
    <row r="122" spans="1:39" ht="15" customHeight="1">
      <c r="A122" s="560" t="s">
        <v>71</v>
      </c>
      <c r="B122" s="561"/>
      <c r="C122" s="561"/>
      <c r="D122" s="561"/>
      <c r="E122" s="561"/>
      <c r="F122" s="561"/>
      <c r="G122" s="587"/>
      <c r="H122" s="562"/>
      <c r="I122" s="563"/>
      <c r="J122" s="563"/>
      <c r="K122" s="563"/>
      <c r="L122" s="563"/>
      <c r="M122" s="563"/>
      <c r="N122" s="563"/>
      <c r="O122" s="563"/>
      <c r="P122" s="563"/>
      <c r="Q122" s="563"/>
      <c r="R122" s="563"/>
      <c r="S122" s="563"/>
      <c r="T122" s="563"/>
      <c r="U122" s="563"/>
      <c r="V122" s="563"/>
      <c r="W122" s="563"/>
      <c r="X122" s="563"/>
      <c r="Y122" s="564"/>
      <c r="Z122" s="15"/>
      <c r="AA122" s="15"/>
      <c r="AB122" s="15"/>
      <c r="AC122" s="565"/>
      <c r="AD122" s="566"/>
      <c r="AE122" s="566"/>
      <c r="AF122" s="566"/>
      <c r="AG122" s="566"/>
      <c r="AH122" s="566"/>
      <c r="AI122" s="566"/>
      <c r="AJ122" s="567"/>
      <c r="AK122" s="79" t="s">
        <v>43</v>
      </c>
      <c r="AL122" s="15"/>
      <c r="AM122" s="66"/>
    </row>
    <row r="123" spans="1:39" ht="4.5" customHeight="1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5" customHeight="1">
      <c r="A124" s="573" t="s">
        <v>72</v>
      </c>
      <c r="B124" s="585"/>
      <c r="C124" s="585"/>
      <c r="D124" s="585"/>
      <c r="E124" s="585"/>
      <c r="F124" s="585"/>
      <c r="G124" s="585"/>
      <c r="H124" s="585"/>
      <c r="I124" s="585"/>
      <c r="J124" s="585"/>
      <c r="K124" s="585"/>
      <c r="L124" s="585"/>
      <c r="M124" s="585"/>
      <c r="N124" s="585"/>
      <c r="O124" s="585"/>
      <c r="P124" s="585"/>
      <c r="Q124" s="585"/>
      <c r="R124" s="585"/>
      <c r="S124" s="585"/>
      <c r="T124" s="585"/>
      <c r="U124" s="585"/>
      <c r="V124" s="585"/>
      <c r="W124" s="585"/>
      <c r="X124" s="585"/>
      <c r="Y124" s="585"/>
      <c r="Z124" s="585"/>
      <c r="AA124" s="585"/>
      <c r="AB124" s="585"/>
      <c r="AC124" s="585"/>
      <c r="AD124" s="585"/>
      <c r="AE124" s="585"/>
      <c r="AF124" s="585"/>
      <c r="AG124" s="585"/>
      <c r="AH124" s="585"/>
      <c r="AI124" s="585"/>
      <c r="AJ124" s="585"/>
      <c r="AK124" s="585"/>
      <c r="AL124" s="585"/>
      <c r="AM124" s="586"/>
    </row>
    <row r="125" spans="1:39" ht="15" customHeight="1">
      <c r="A125" s="13"/>
      <c r="B125" s="400" t="s">
        <v>73</v>
      </c>
      <c r="C125" s="400"/>
      <c r="D125" s="400"/>
      <c r="E125" s="400"/>
      <c r="F125" s="400"/>
      <c r="G125" s="400"/>
      <c r="H125" s="400"/>
      <c r="I125" s="400"/>
      <c r="J125" s="400"/>
      <c r="K125" s="400"/>
      <c r="L125" s="400"/>
      <c r="M125" s="400"/>
      <c r="N125" s="400"/>
      <c r="O125" s="400"/>
      <c r="P125" s="400"/>
      <c r="Q125" s="400"/>
      <c r="R125" s="400"/>
      <c r="S125" s="400"/>
      <c r="T125" s="400"/>
      <c r="U125" s="400"/>
      <c r="V125" s="400"/>
      <c r="W125" s="400"/>
      <c r="X125" s="400"/>
      <c r="Y125" s="400"/>
      <c r="Z125" s="400"/>
      <c r="AA125" s="400"/>
      <c r="AB125" s="400"/>
      <c r="AC125" s="400"/>
      <c r="AD125" s="400"/>
      <c r="AE125" s="400"/>
      <c r="AF125" s="400"/>
      <c r="AG125" s="400"/>
      <c r="AH125" s="400"/>
      <c r="AI125" s="400"/>
      <c r="AJ125" s="400"/>
      <c r="AK125" s="400"/>
      <c r="AL125" s="400"/>
      <c r="AM125" s="403"/>
    </row>
    <row r="126" spans="1:39" ht="26.25" customHeight="1">
      <c r="A126" s="13"/>
      <c r="B126" s="400" t="s">
        <v>74</v>
      </c>
      <c r="C126" s="404"/>
      <c r="D126" s="404"/>
      <c r="E126" s="404"/>
      <c r="F126" s="404"/>
      <c r="G126" s="404"/>
      <c r="H126" s="404"/>
      <c r="I126" s="404"/>
      <c r="J126" s="404"/>
      <c r="K126" s="404"/>
      <c r="L126" s="404"/>
      <c r="M126" s="404"/>
      <c r="N126" s="404"/>
      <c r="O126" s="404"/>
      <c r="P126" s="404"/>
      <c r="Q126" s="404"/>
      <c r="R126" s="404"/>
      <c r="S126" s="404"/>
      <c r="T126" s="404"/>
      <c r="U126" s="404"/>
      <c r="V126" s="404"/>
      <c r="W126" s="404"/>
      <c r="X126" s="404"/>
      <c r="Y126" s="404"/>
      <c r="Z126" s="404"/>
      <c r="AA126" s="404"/>
      <c r="AB126" s="404"/>
      <c r="AC126" s="404"/>
      <c r="AD126" s="404"/>
      <c r="AE126" s="404"/>
      <c r="AF126" s="404"/>
      <c r="AG126" s="404"/>
      <c r="AH126" s="404"/>
      <c r="AI126" s="404"/>
      <c r="AJ126" s="404"/>
      <c r="AK126" s="404"/>
      <c r="AL126" s="404"/>
      <c r="AM126" s="405"/>
    </row>
    <row r="127" spans="1:39" ht="27" customHeight="1">
      <c r="A127" s="13"/>
      <c r="B127" s="406" t="s">
        <v>75</v>
      </c>
      <c r="C127" s="407"/>
      <c r="D127" s="407"/>
      <c r="E127" s="407"/>
      <c r="F127" s="407"/>
      <c r="G127" s="407"/>
      <c r="H127" s="407"/>
      <c r="I127" s="407"/>
      <c r="J127" s="407"/>
      <c r="K127" s="407"/>
      <c r="L127" s="407"/>
      <c r="M127" s="407"/>
      <c r="N127" s="407"/>
      <c r="O127" s="407"/>
      <c r="P127" s="407"/>
      <c r="Q127" s="407"/>
      <c r="R127" s="407"/>
      <c r="S127" s="407"/>
      <c r="T127" s="407"/>
      <c r="U127" s="407"/>
      <c r="V127" s="407"/>
      <c r="W127" s="407"/>
      <c r="X127" s="407"/>
      <c r="Y127" s="407"/>
      <c r="Z127" s="407"/>
      <c r="AA127" s="407"/>
      <c r="AB127" s="407"/>
      <c r="AC127" s="407"/>
      <c r="AD127" s="407"/>
      <c r="AE127" s="407"/>
      <c r="AF127" s="407"/>
      <c r="AG127" s="407"/>
      <c r="AH127" s="407"/>
      <c r="AI127" s="407"/>
      <c r="AJ127" s="407"/>
      <c r="AK127" s="407"/>
      <c r="AL127" s="407"/>
      <c r="AM127" s="408"/>
    </row>
    <row r="128" spans="1:39" ht="15" customHeight="1">
      <c r="A128" s="13"/>
      <c r="B128" s="400" t="s">
        <v>76</v>
      </c>
      <c r="C128" s="400"/>
      <c r="D128" s="400"/>
      <c r="E128" s="400"/>
      <c r="F128" s="400"/>
      <c r="G128" s="400"/>
      <c r="H128" s="400"/>
      <c r="I128" s="400"/>
      <c r="J128" s="400"/>
      <c r="K128" s="400"/>
      <c r="L128" s="400"/>
      <c r="M128" s="400"/>
      <c r="N128" s="400"/>
      <c r="O128" s="400"/>
      <c r="P128" s="400"/>
      <c r="Q128" s="400"/>
      <c r="R128" s="400"/>
      <c r="S128" s="400"/>
      <c r="T128" s="400"/>
      <c r="U128" s="400"/>
      <c r="V128" s="400"/>
      <c r="W128" s="400"/>
      <c r="X128" s="400"/>
      <c r="Y128" s="400"/>
      <c r="Z128" s="400"/>
      <c r="AA128" s="400"/>
      <c r="AB128" s="400"/>
      <c r="AC128" s="400"/>
      <c r="AD128" s="400"/>
      <c r="AE128" s="400"/>
      <c r="AF128" s="400"/>
      <c r="AG128" s="400"/>
      <c r="AH128" s="400"/>
      <c r="AI128" s="400"/>
      <c r="AJ128" s="400"/>
      <c r="AK128" s="400"/>
      <c r="AL128" s="400"/>
      <c r="AM128" s="403"/>
    </row>
    <row r="129" spans="1:39" ht="24.75" customHeight="1">
      <c r="A129" s="80"/>
      <c r="B129" s="400" t="s">
        <v>77</v>
      </c>
      <c r="C129" s="401"/>
      <c r="D129" s="401"/>
      <c r="E129" s="401"/>
      <c r="F129" s="401"/>
      <c r="G129" s="401"/>
      <c r="H129" s="401"/>
      <c r="I129" s="401"/>
      <c r="J129" s="401"/>
      <c r="K129" s="401"/>
      <c r="L129" s="401"/>
      <c r="M129" s="401"/>
      <c r="N129" s="401"/>
      <c r="O129" s="401"/>
      <c r="P129" s="401"/>
      <c r="Q129" s="401"/>
      <c r="R129" s="401"/>
      <c r="S129" s="401"/>
      <c r="T129" s="401"/>
      <c r="U129" s="401"/>
      <c r="V129" s="401"/>
      <c r="W129" s="401"/>
      <c r="X129" s="401"/>
      <c r="Y129" s="401"/>
      <c r="Z129" s="401"/>
      <c r="AA129" s="401"/>
      <c r="AB129" s="401"/>
      <c r="AC129" s="401"/>
      <c r="AD129" s="401"/>
      <c r="AE129" s="401"/>
      <c r="AF129" s="401"/>
      <c r="AG129" s="401"/>
      <c r="AH129" s="401"/>
      <c r="AI129" s="401"/>
      <c r="AJ129" s="401"/>
      <c r="AK129" s="401"/>
      <c r="AL129" s="401"/>
      <c r="AM129" s="402"/>
    </row>
    <row r="130" spans="1:39" ht="15" customHeight="1">
      <c r="A130" s="81"/>
      <c r="B130" s="400" t="s">
        <v>78</v>
      </c>
      <c r="C130" s="401"/>
      <c r="D130" s="401"/>
      <c r="E130" s="401"/>
      <c r="F130" s="401"/>
      <c r="G130" s="401"/>
      <c r="H130" s="401"/>
      <c r="I130" s="401"/>
      <c r="J130" s="401"/>
      <c r="K130" s="401"/>
      <c r="L130" s="401"/>
      <c r="M130" s="401"/>
      <c r="N130" s="401"/>
      <c r="O130" s="401"/>
      <c r="P130" s="401"/>
      <c r="Q130" s="401"/>
      <c r="R130" s="401"/>
      <c r="S130" s="401"/>
      <c r="T130" s="401"/>
      <c r="U130" s="401"/>
      <c r="V130" s="401"/>
      <c r="W130" s="401"/>
      <c r="X130" s="401"/>
      <c r="Y130" s="401"/>
      <c r="Z130" s="401"/>
      <c r="AA130" s="401"/>
      <c r="AB130" s="401"/>
      <c r="AC130" s="401"/>
      <c r="AD130" s="401"/>
      <c r="AE130" s="401"/>
      <c r="AF130" s="401"/>
      <c r="AG130" s="401"/>
      <c r="AH130" s="401"/>
      <c r="AI130" s="401"/>
      <c r="AJ130" s="401"/>
      <c r="AK130" s="401"/>
      <c r="AL130" s="401"/>
      <c r="AM130" s="402"/>
    </row>
    <row r="131" spans="1:39" ht="15" customHeight="1">
      <c r="A131" s="573" t="s">
        <v>79</v>
      </c>
      <c r="B131" s="574"/>
      <c r="C131" s="574"/>
      <c r="D131" s="574"/>
      <c r="E131" s="574"/>
      <c r="F131" s="574"/>
      <c r="G131" s="574"/>
      <c r="H131" s="574"/>
      <c r="I131" s="574"/>
      <c r="J131" s="574"/>
      <c r="K131" s="574"/>
      <c r="L131" s="574"/>
      <c r="M131" s="574"/>
      <c r="N131" s="574"/>
      <c r="O131" s="574"/>
      <c r="P131" s="574"/>
      <c r="Q131" s="574"/>
      <c r="R131" s="574"/>
      <c r="S131" s="574"/>
      <c r="T131" s="574"/>
      <c r="U131" s="574"/>
      <c r="V131" s="574"/>
      <c r="W131" s="574"/>
      <c r="X131" s="574"/>
      <c r="Y131" s="574"/>
      <c r="Z131" s="574"/>
      <c r="AA131" s="574"/>
      <c r="AB131" s="574"/>
      <c r="AC131" s="574"/>
      <c r="AD131" s="574"/>
      <c r="AE131" s="574"/>
      <c r="AF131" s="574"/>
      <c r="AG131" s="574"/>
      <c r="AH131" s="574"/>
      <c r="AI131" s="574"/>
      <c r="AJ131" s="574"/>
      <c r="AK131" s="574"/>
      <c r="AL131" s="574"/>
      <c r="AM131" s="575"/>
    </row>
    <row r="132" spans="1:39" ht="3.75" customHeight="1">
      <c r="A132" s="81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3"/>
    </row>
    <row r="133" spans="1:39" ht="27" customHeight="1">
      <c r="A133" s="576"/>
      <c r="B133" s="557"/>
      <c r="C133" s="557"/>
      <c r="D133" s="557"/>
      <c r="E133" s="557"/>
      <c r="F133" s="557"/>
      <c r="G133" s="577"/>
      <c r="H133" s="84"/>
      <c r="I133" s="556"/>
      <c r="J133" s="557"/>
      <c r="K133" s="557"/>
      <c r="L133" s="557"/>
      <c r="M133" s="557"/>
      <c r="N133" s="557"/>
      <c r="O133" s="557"/>
      <c r="P133" s="557"/>
      <c r="Q133" s="557"/>
      <c r="R133" s="557"/>
      <c r="S133" s="557"/>
      <c r="T133" s="557"/>
      <c r="U133" s="557"/>
      <c r="V133" s="557"/>
      <c r="W133" s="577"/>
      <c r="X133" s="85"/>
      <c r="Y133" s="556"/>
      <c r="Z133" s="557"/>
      <c r="AA133" s="557"/>
      <c r="AB133" s="557"/>
      <c r="AC133" s="557"/>
      <c r="AD133" s="557"/>
      <c r="AE133" s="557"/>
      <c r="AF133" s="557"/>
      <c r="AG133" s="557"/>
      <c r="AH133" s="557"/>
      <c r="AI133" s="557"/>
      <c r="AJ133" s="557"/>
      <c r="AK133" s="557"/>
      <c r="AL133" s="557"/>
      <c r="AM133" s="558"/>
    </row>
    <row r="134" spans="1:39" ht="7.5" customHeight="1">
      <c r="A134" s="568" t="s">
        <v>80</v>
      </c>
      <c r="B134" s="569"/>
      <c r="C134" s="569"/>
      <c r="D134" s="569"/>
      <c r="E134" s="569"/>
      <c r="F134" s="569"/>
      <c r="G134" s="570"/>
      <c r="H134" s="27"/>
      <c r="I134" s="571" t="s">
        <v>81</v>
      </c>
      <c r="J134" s="569"/>
      <c r="K134" s="569"/>
      <c r="L134" s="569"/>
      <c r="M134" s="569"/>
      <c r="N134" s="569"/>
      <c r="O134" s="569"/>
      <c r="P134" s="569"/>
      <c r="Q134" s="569"/>
      <c r="R134" s="569"/>
      <c r="S134" s="569"/>
      <c r="T134" s="569"/>
      <c r="U134" s="569"/>
      <c r="V134" s="569"/>
      <c r="W134" s="570"/>
      <c r="X134" s="86"/>
      <c r="Y134" s="571" t="s">
        <v>82</v>
      </c>
      <c r="Z134" s="569"/>
      <c r="AA134" s="569"/>
      <c r="AB134" s="569"/>
      <c r="AC134" s="569"/>
      <c r="AD134" s="569"/>
      <c r="AE134" s="569"/>
      <c r="AF134" s="569"/>
      <c r="AG134" s="569"/>
      <c r="AH134" s="569"/>
      <c r="AI134" s="569"/>
      <c r="AJ134" s="569"/>
      <c r="AK134" s="569"/>
      <c r="AL134" s="569"/>
      <c r="AM134" s="572"/>
    </row>
    <row r="135" spans="1:39" ht="7.5" customHeight="1">
      <c r="A135" s="87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88" t="s">
        <v>83</v>
      </c>
    </row>
    <row r="136" spans="1:39" ht="7.5" customHeight="1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</row>
    <row r="137" spans="1:39" ht="12.75" customHeight="1">
      <c r="A137" s="90"/>
    </row>
    <row r="138" spans="1:39" ht="12.75" hidden="1" customHeight="1"/>
    <row r="139" spans="1:39" ht="12.75" hidden="1" customHeight="1">
      <c r="A139" s="91" t="s">
        <v>84</v>
      </c>
      <c r="AM139" s="1"/>
    </row>
    <row r="140" spans="1:39" ht="12.75" hidden="1" customHeight="1">
      <c r="A140" s="92" t="s">
        <v>14</v>
      </c>
      <c r="AM140" s="1"/>
    </row>
    <row r="141" spans="1:39" ht="12.75" hidden="1" customHeight="1">
      <c r="A141" s="92" t="s">
        <v>85</v>
      </c>
      <c r="AM141" s="1"/>
    </row>
    <row r="142" spans="1:39" ht="12.75" hidden="1" customHeight="1">
      <c r="A142" s="92" t="s">
        <v>86</v>
      </c>
      <c r="AM142" s="1"/>
    </row>
    <row r="143" spans="1:39" ht="12.75" hidden="1" customHeight="1">
      <c r="A143" s="92" t="s">
        <v>87</v>
      </c>
      <c r="AM143" s="1"/>
    </row>
    <row r="144" spans="1:39" ht="12.75" hidden="1" customHeight="1">
      <c r="A144" s="92" t="s">
        <v>88</v>
      </c>
      <c r="AM144" s="1"/>
    </row>
    <row r="145" spans="1:39" ht="12.75" hidden="1" customHeight="1">
      <c r="A145" s="92" t="s">
        <v>89</v>
      </c>
      <c r="AM145" s="1"/>
    </row>
    <row r="146" spans="1:39" ht="12.75" hidden="1" customHeight="1">
      <c r="A146" s="92" t="s">
        <v>90</v>
      </c>
      <c r="AM146" s="1"/>
    </row>
    <row r="147" spans="1:39" ht="12.75" hidden="1" customHeight="1">
      <c r="A147" s="92" t="s">
        <v>91</v>
      </c>
      <c r="AM147" s="1"/>
    </row>
    <row r="148" spans="1:39" ht="12.75" hidden="1" customHeight="1">
      <c r="A148" s="92" t="s">
        <v>87</v>
      </c>
      <c r="AM148" s="1"/>
    </row>
    <row r="149" spans="1:39" ht="12.75" hidden="1" customHeight="1">
      <c r="A149" s="92" t="s">
        <v>92</v>
      </c>
      <c r="AM149" s="1"/>
    </row>
    <row r="150" spans="1:39" ht="12.75" hidden="1" customHeight="1">
      <c r="A150" s="92" t="s">
        <v>87</v>
      </c>
      <c r="AM150" s="1"/>
    </row>
    <row r="151" spans="1:39" ht="12.75" hidden="1" customHeight="1">
      <c r="A151" s="92" t="s">
        <v>93</v>
      </c>
      <c r="AM151" s="1"/>
    </row>
    <row r="152" spans="1:39" ht="12.75" hidden="1" customHeight="1">
      <c r="A152" s="92" t="s">
        <v>94</v>
      </c>
      <c r="AM152" s="1"/>
    </row>
    <row r="153" spans="1:39" ht="12.75" hidden="1" customHeight="1">
      <c r="A153" s="92" t="s">
        <v>95</v>
      </c>
      <c r="AM153" s="1"/>
    </row>
    <row r="154" spans="1:39" ht="12.75" hidden="1" customHeight="1">
      <c r="A154" s="92" t="s">
        <v>96</v>
      </c>
      <c r="AM154" s="1"/>
    </row>
    <row r="155" spans="1:39" ht="12.75" hidden="1" customHeight="1">
      <c r="A155" s="92" t="s">
        <v>97</v>
      </c>
      <c r="AM155" s="1"/>
    </row>
    <row r="156" spans="1:39" ht="12.75" hidden="1" customHeight="1">
      <c r="A156" s="92" t="s">
        <v>98</v>
      </c>
      <c r="AM156" s="1"/>
    </row>
    <row r="157" spans="1:39" ht="12.75" hidden="1" customHeight="1">
      <c r="A157" s="92" t="s">
        <v>99</v>
      </c>
      <c r="AM157" s="1"/>
    </row>
    <row r="158" spans="1:39" ht="12.75" hidden="1" customHeight="1">
      <c r="A158" s="92" t="s">
        <v>100</v>
      </c>
      <c r="AM158" s="1"/>
    </row>
    <row r="159" spans="1:39" ht="12.75" hidden="1" customHeight="1">
      <c r="A159" s="92" t="s">
        <v>87</v>
      </c>
      <c r="AM159" s="1"/>
    </row>
    <row r="160" spans="1:39" ht="12.75" hidden="1" customHeight="1">
      <c r="A160" s="92" t="s">
        <v>101</v>
      </c>
      <c r="AM160" s="1"/>
    </row>
    <row r="161" spans="1:39" ht="12.75" hidden="1" customHeight="1">
      <c r="A161" s="92" t="s">
        <v>102</v>
      </c>
      <c r="AM161" s="1"/>
    </row>
    <row r="162" spans="1:39" ht="12.75" hidden="1" customHeight="1">
      <c r="A162" s="92" t="s">
        <v>103</v>
      </c>
      <c r="AM162" s="1"/>
    </row>
    <row r="163" spans="1:39" ht="12.75" hidden="1" customHeight="1">
      <c r="A163" s="92" t="s">
        <v>104</v>
      </c>
      <c r="AM163" s="1"/>
    </row>
    <row r="164" spans="1:39" ht="12.75" hidden="1" customHeight="1">
      <c r="A164" s="92" t="s">
        <v>105</v>
      </c>
      <c r="AM164" s="1"/>
    </row>
    <row r="165" spans="1:39" ht="12.75" hidden="1" customHeight="1">
      <c r="A165" s="92" t="s">
        <v>106</v>
      </c>
      <c r="AM165" s="1"/>
    </row>
    <row r="166" spans="1:39" ht="12.75" hidden="1" customHeight="1">
      <c r="A166" s="92" t="s">
        <v>87</v>
      </c>
      <c r="AM166" s="1"/>
    </row>
    <row r="167" spans="1:39" ht="12.75" hidden="1" customHeight="1">
      <c r="A167" s="92" t="s">
        <v>107</v>
      </c>
      <c r="AM167" s="1"/>
    </row>
    <row r="168" spans="1:39" ht="12.75" hidden="1" customHeight="1">
      <c r="A168" s="92" t="s">
        <v>108</v>
      </c>
      <c r="AM168" s="1"/>
    </row>
    <row r="169" spans="1:39" ht="12.75" hidden="1" customHeight="1">
      <c r="A169" s="92" t="s">
        <v>109</v>
      </c>
      <c r="AM169" s="1"/>
    </row>
    <row r="170" spans="1:39" ht="12.75" hidden="1" customHeight="1">
      <c r="A170" s="92" t="s">
        <v>110</v>
      </c>
      <c r="AM170" s="1"/>
    </row>
    <row r="171" spans="1:39" ht="12.75" hidden="1" customHeight="1">
      <c r="A171" s="92" t="s">
        <v>111</v>
      </c>
      <c r="AM171" s="1"/>
    </row>
    <row r="172" spans="1:39" ht="12.75" hidden="1" customHeight="1">
      <c r="A172" s="92" t="s">
        <v>112</v>
      </c>
      <c r="AM172" s="1"/>
    </row>
    <row r="173" spans="1:39" ht="12.75" hidden="1" customHeight="1">
      <c r="A173" s="92" t="s">
        <v>113</v>
      </c>
      <c r="AM173" s="1"/>
    </row>
    <row r="174" spans="1:39" ht="12.75" hidden="1" customHeight="1">
      <c r="A174" s="92" t="s">
        <v>114</v>
      </c>
      <c r="AM174" s="1"/>
    </row>
    <row r="175" spans="1:39" ht="12.75" hidden="1" customHeight="1">
      <c r="A175" s="92" t="s">
        <v>115</v>
      </c>
      <c r="AM175" s="1"/>
    </row>
    <row r="176" spans="1:39" ht="12.75" hidden="1" customHeight="1">
      <c r="A176" s="92" t="s">
        <v>116</v>
      </c>
      <c r="AM176" s="1"/>
    </row>
    <row r="177" spans="1:39" ht="12.75" hidden="1" customHeight="1">
      <c r="A177" s="92" t="s">
        <v>117</v>
      </c>
      <c r="AM177" s="1"/>
    </row>
    <row r="178" spans="1:39" ht="12.75" hidden="1" customHeight="1">
      <c r="A178" s="92" t="s">
        <v>118</v>
      </c>
      <c r="AM178" s="1"/>
    </row>
    <row r="179" spans="1:39" ht="12.75" hidden="1" customHeight="1">
      <c r="A179" s="92" t="s">
        <v>119</v>
      </c>
      <c r="AM179" s="1"/>
    </row>
    <row r="180" spans="1:39" ht="12.75" hidden="1" customHeight="1">
      <c r="A180" s="93" t="s">
        <v>120</v>
      </c>
      <c r="AM180" s="1"/>
    </row>
    <row r="181" spans="1:39" ht="12.75" hidden="1" customHeight="1">
      <c r="A181" s="92" t="s">
        <v>121</v>
      </c>
      <c r="AM181" s="1"/>
    </row>
    <row r="182" spans="1:39" ht="12.75" hidden="1" customHeight="1">
      <c r="A182" s="92" t="s">
        <v>122</v>
      </c>
      <c r="AM182" s="1"/>
    </row>
    <row r="183" spans="1:39" ht="12.75" hidden="1" customHeight="1">
      <c r="A183" s="92" t="s">
        <v>123</v>
      </c>
      <c r="AM183" s="1"/>
    </row>
    <row r="184" spans="1:39" ht="12.75" hidden="1" customHeight="1">
      <c r="A184" s="92" t="s">
        <v>124</v>
      </c>
      <c r="AM184" s="1"/>
    </row>
    <row r="185" spans="1:39" ht="12.75" hidden="1" customHeight="1">
      <c r="A185" s="92" t="s">
        <v>125</v>
      </c>
      <c r="AM185" s="1"/>
    </row>
    <row r="186" spans="1:39" customFormat="1" ht="12.75" hidden="1" customHeight="1">
      <c r="A186" s="93" t="s">
        <v>126</v>
      </c>
    </row>
    <row r="187" spans="1:39" ht="12.75" hidden="1" customHeight="1">
      <c r="A187" s="93" t="s">
        <v>127</v>
      </c>
      <c r="AM187" s="1"/>
    </row>
    <row r="188" spans="1:39" ht="12.75" hidden="1" customHeight="1">
      <c r="A188" s="92" t="s">
        <v>128</v>
      </c>
      <c r="AM188" s="1"/>
    </row>
    <row r="189" spans="1:39" ht="12.75" hidden="1" customHeight="1">
      <c r="A189" s="92" t="s">
        <v>129</v>
      </c>
      <c r="AM189" s="1"/>
    </row>
    <row r="190" spans="1:39" ht="12.75" hidden="1" customHeight="1">
      <c r="A190" s="92" t="s">
        <v>130</v>
      </c>
      <c r="AM190" s="1"/>
    </row>
    <row r="191" spans="1:39" ht="12.75" hidden="1" customHeight="1">
      <c r="A191" s="92" t="s">
        <v>131</v>
      </c>
      <c r="AM191" s="1"/>
    </row>
    <row r="192" spans="1:39" ht="12.75" hidden="1" customHeight="1">
      <c r="A192" s="92" t="s">
        <v>87</v>
      </c>
      <c r="AM192" s="1"/>
    </row>
    <row r="193" spans="1:39" ht="12.75" hidden="1" customHeight="1">
      <c r="A193" s="92" t="s">
        <v>132</v>
      </c>
      <c r="AM193" s="1"/>
    </row>
    <row r="194" spans="1:39" ht="12.75" hidden="1" customHeight="1">
      <c r="A194" s="92" t="s">
        <v>133</v>
      </c>
      <c r="AM194" s="1"/>
    </row>
    <row r="195" spans="1:39" ht="12.75" hidden="1" customHeight="1">
      <c r="A195" s="92" t="s">
        <v>134</v>
      </c>
      <c r="AM195" s="1"/>
    </row>
    <row r="196" spans="1:39" ht="12.75" hidden="1" customHeight="1">
      <c r="A196" s="92" t="s">
        <v>135</v>
      </c>
      <c r="AM196" s="1"/>
    </row>
    <row r="197" spans="1:39" ht="12.75" hidden="1" customHeight="1">
      <c r="A197" s="92" t="s">
        <v>136</v>
      </c>
      <c r="AM197" s="1"/>
    </row>
    <row r="198" spans="1:39" ht="12.75" hidden="1" customHeight="1">
      <c r="A198" s="92" t="s">
        <v>137</v>
      </c>
      <c r="AM198" s="1"/>
    </row>
    <row r="199" spans="1:39" ht="12.75" hidden="1" customHeight="1">
      <c r="A199" s="92" t="s">
        <v>138</v>
      </c>
      <c r="AM199" s="1"/>
    </row>
    <row r="200" spans="1:39" ht="12.75" hidden="1" customHeight="1">
      <c r="A200" s="92" t="s">
        <v>87</v>
      </c>
      <c r="AM200" s="1"/>
    </row>
    <row r="201" spans="1:39" ht="12.75" hidden="1" customHeight="1">
      <c r="A201" s="92" t="s">
        <v>139</v>
      </c>
      <c r="AM201" s="1"/>
    </row>
    <row r="202" spans="1:39" ht="12.75" hidden="1" customHeight="1">
      <c r="A202" s="92" t="s">
        <v>140</v>
      </c>
      <c r="AM202" s="1"/>
    </row>
    <row r="203" spans="1:39" ht="12.75" hidden="1" customHeight="1">
      <c r="A203" s="92" t="s">
        <v>87</v>
      </c>
      <c r="AM203" s="1"/>
    </row>
    <row r="204" spans="1:39" ht="12.75" hidden="1" customHeight="1">
      <c r="A204" s="92" t="s">
        <v>141</v>
      </c>
      <c r="AM204" s="1"/>
    </row>
    <row r="205" spans="1:39" ht="12.75" hidden="1" customHeight="1">
      <c r="A205" s="92" t="s">
        <v>142</v>
      </c>
      <c r="AM205" s="1"/>
    </row>
    <row r="206" spans="1:39" ht="12.75" hidden="1" customHeight="1">
      <c r="A206" s="93" t="s">
        <v>143</v>
      </c>
      <c r="AM206" s="1"/>
    </row>
    <row r="207" spans="1:39" ht="12.75" hidden="1" customHeight="1">
      <c r="A207" s="92" t="s">
        <v>144</v>
      </c>
      <c r="AM207" s="1"/>
    </row>
    <row r="208" spans="1:39" ht="12.75" hidden="1" customHeight="1">
      <c r="A208" s="92" t="s">
        <v>145</v>
      </c>
      <c r="AM208" s="1"/>
    </row>
    <row r="209" spans="1:39" ht="12.75" hidden="1" customHeight="1">
      <c r="A209" s="93" t="s">
        <v>146</v>
      </c>
      <c r="AM209" s="1"/>
    </row>
    <row r="210" spans="1:39" ht="12.75" hidden="1" customHeight="1">
      <c r="A210" s="93" t="s">
        <v>147</v>
      </c>
      <c r="AM210" s="1"/>
    </row>
    <row r="211" spans="1:39" ht="12.75" hidden="1" customHeight="1">
      <c r="A211" s="92" t="s">
        <v>148</v>
      </c>
      <c r="AM211" s="1"/>
    </row>
    <row r="212" spans="1:39" ht="12.75" hidden="1" customHeight="1">
      <c r="A212" s="92" t="s">
        <v>149</v>
      </c>
      <c r="AM212" s="1"/>
    </row>
    <row r="213" spans="1:39" ht="12.75" hidden="1" customHeight="1">
      <c r="A213" s="92" t="s">
        <v>150</v>
      </c>
      <c r="AM213" s="1"/>
    </row>
    <row r="214" spans="1:39" ht="12.75" hidden="1" customHeight="1">
      <c r="A214" s="92" t="s">
        <v>151</v>
      </c>
      <c r="AM214" s="1"/>
    </row>
    <row r="215" spans="1:39" ht="12.75" hidden="1" customHeight="1">
      <c r="A215" s="92" t="s">
        <v>152</v>
      </c>
      <c r="AM215" s="1"/>
    </row>
    <row r="216" spans="1:39" ht="12.75" hidden="1" customHeight="1">
      <c r="A216" s="92" t="s">
        <v>153</v>
      </c>
      <c r="AM216" s="1"/>
    </row>
    <row r="217" spans="1:39" ht="12.75" hidden="1" customHeight="1">
      <c r="A217" s="92" t="s">
        <v>154</v>
      </c>
      <c r="AM217" s="1"/>
    </row>
    <row r="218" spans="1:39" ht="12.75" hidden="1" customHeight="1">
      <c r="A218" s="92" t="s">
        <v>155</v>
      </c>
      <c r="AM218" s="1"/>
    </row>
    <row r="219" spans="1:39" ht="12.75" hidden="1" customHeight="1">
      <c r="A219" s="92" t="s">
        <v>156</v>
      </c>
      <c r="AM219" s="1"/>
    </row>
    <row r="220" spans="1:39" ht="12.75" hidden="1" customHeight="1">
      <c r="A220" s="93" t="s">
        <v>157</v>
      </c>
      <c r="AM220" s="1"/>
    </row>
    <row r="221" spans="1:39" ht="12.75" hidden="1" customHeight="1">
      <c r="A221" s="93" t="s">
        <v>158</v>
      </c>
      <c r="AM221" s="1"/>
    </row>
    <row r="222" spans="1:39" ht="12.75" hidden="1" customHeight="1">
      <c r="A222" s="93" t="s">
        <v>159</v>
      </c>
      <c r="AM222" s="1"/>
    </row>
    <row r="223" spans="1:39" ht="12.75" hidden="1" customHeight="1">
      <c r="A223" s="93" t="s">
        <v>160</v>
      </c>
      <c r="AM223" s="1"/>
    </row>
    <row r="224" spans="1:39" ht="12.75" hidden="1" customHeight="1">
      <c r="A224" s="92" t="s">
        <v>87</v>
      </c>
      <c r="AM224" s="1"/>
    </row>
    <row r="225" spans="1:39" ht="12.75" hidden="1" customHeight="1">
      <c r="A225" s="92" t="s">
        <v>161</v>
      </c>
      <c r="AM225" s="1"/>
    </row>
    <row r="226" spans="1:39" ht="12.75" hidden="1" customHeight="1">
      <c r="A226" s="92" t="s">
        <v>162</v>
      </c>
      <c r="AM226" s="1"/>
    </row>
    <row r="227" spans="1:39" ht="12.75" hidden="1" customHeight="1">
      <c r="A227" s="92" t="s">
        <v>163</v>
      </c>
      <c r="AM227" s="1"/>
    </row>
    <row r="228" spans="1:39" ht="12.75" hidden="1" customHeight="1">
      <c r="A228" s="92" t="s">
        <v>164</v>
      </c>
    </row>
    <row r="229" spans="1:39" ht="12.75" hidden="1" customHeight="1">
      <c r="A229" s="92" t="s">
        <v>165</v>
      </c>
    </row>
    <row r="230" spans="1:39" ht="12.75" hidden="1" customHeight="1">
      <c r="A230" s="92" t="s">
        <v>166</v>
      </c>
    </row>
    <row r="231" spans="1:39" ht="12.75" hidden="1" customHeight="1">
      <c r="A231" s="92" t="s">
        <v>167</v>
      </c>
    </row>
    <row r="232" spans="1:39" ht="12.75" hidden="1" customHeight="1">
      <c r="A232" s="92" t="s">
        <v>168</v>
      </c>
    </row>
    <row r="233" spans="1:39" ht="12.75" hidden="1" customHeight="1">
      <c r="A233" s="92" t="s">
        <v>87</v>
      </c>
    </row>
    <row r="234" spans="1:39" ht="12.75" hidden="1" customHeight="1">
      <c r="A234" s="92" t="s">
        <v>169</v>
      </c>
    </row>
    <row r="235" spans="1:39" ht="12.75" hidden="1" customHeight="1">
      <c r="A235" s="92" t="s">
        <v>170</v>
      </c>
    </row>
    <row r="236" spans="1:39" ht="12.75" hidden="1" customHeight="1"/>
    <row r="237" spans="1:39" ht="12.75" hidden="1" customHeight="1"/>
    <row r="238" spans="1:39" ht="12.75" customHeight="1"/>
    <row r="239" spans="1:39" ht="8.25" customHeight="1"/>
  </sheetData>
  <sheetProtection sheet="1" objects="1" scenarios="1"/>
  <dataConsolidate/>
  <mergeCells count="184">
    <mergeCell ref="A134:G134"/>
    <mergeCell ref="I134:W134"/>
    <mergeCell ref="Y134:AM134"/>
    <mergeCell ref="B127:AM127"/>
    <mergeCell ref="B128:AM128"/>
    <mergeCell ref="B129:AM129"/>
    <mergeCell ref="B130:AM130"/>
    <mergeCell ref="A131:AM131"/>
    <mergeCell ref="A133:G133"/>
    <mergeCell ref="I133:W133"/>
    <mergeCell ref="Y133:AM133"/>
    <mergeCell ref="A122:G122"/>
    <mergeCell ref="H122:Y122"/>
    <mergeCell ref="AC122:AJ122"/>
    <mergeCell ref="A124:AM124"/>
    <mergeCell ref="B125:AM125"/>
    <mergeCell ref="B126:AM126"/>
    <mergeCell ref="A114:Y116"/>
    <mergeCell ref="AA115:AL116"/>
    <mergeCell ref="A118:G118"/>
    <mergeCell ref="H118:Y118"/>
    <mergeCell ref="AC118:AJ118"/>
    <mergeCell ref="A120:G120"/>
    <mergeCell ref="H120:Y120"/>
    <mergeCell ref="AC120:AJ120"/>
    <mergeCell ref="A109:G109"/>
    <mergeCell ref="H109:Y109"/>
    <mergeCell ref="A111:Y111"/>
    <mergeCell ref="AA111:AB111"/>
    <mergeCell ref="AC111:AL111"/>
    <mergeCell ref="A113:AM113"/>
    <mergeCell ref="A105:Y105"/>
    <mergeCell ref="AA105:AB105"/>
    <mergeCell ref="AE105:AF105"/>
    <mergeCell ref="AJ105:AK105"/>
    <mergeCell ref="A107:Y107"/>
    <mergeCell ref="AA107:AB107"/>
    <mergeCell ref="AE107:AF107"/>
    <mergeCell ref="AJ107:AK107"/>
    <mergeCell ref="A101:Y101"/>
    <mergeCell ref="AA101:AB101"/>
    <mergeCell ref="AE101:AF101"/>
    <mergeCell ref="AJ101:AK101"/>
    <mergeCell ref="A103:Y103"/>
    <mergeCell ref="AA103:AB103"/>
    <mergeCell ref="AE103:AF103"/>
    <mergeCell ref="AJ103:AK103"/>
    <mergeCell ref="A97:G97"/>
    <mergeCell ref="H97:Y97"/>
    <mergeCell ref="A99:Y99"/>
    <mergeCell ref="AA99:AB99"/>
    <mergeCell ref="AD99:AG99"/>
    <mergeCell ref="AI99:AL99"/>
    <mergeCell ref="A93:Y93"/>
    <mergeCell ref="AA93:AB93"/>
    <mergeCell ref="AE93:AF93"/>
    <mergeCell ref="AJ93:AK93"/>
    <mergeCell ref="A95:Y95"/>
    <mergeCell ref="AA95:AB95"/>
    <mergeCell ref="AE95:AF95"/>
    <mergeCell ref="AJ95:AK95"/>
    <mergeCell ref="A89:Y89"/>
    <mergeCell ref="AA89:AB89"/>
    <mergeCell ref="AE89:AF89"/>
    <mergeCell ref="AJ89:AK89"/>
    <mergeCell ref="A91:Y91"/>
    <mergeCell ref="AA91:AB91"/>
    <mergeCell ref="AE91:AF91"/>
    <mergeCell ref="AJ91:AK91"/>
    <mergeCell ref="A85:Y85"/>
    <mergeCell ref="AA85:AB85"/>
    <mergeCell ref="AE85:AF85"/>
    <mergeCell ref="AJ85:AK85"/>
    <mergeCell ref="A87:Y87"/>
    <mergeCell ref="AA87:AB87"/>
    <mergeCell ref="AE87:AF87"/>
    <mergeCell ref="AJ87:AK87"/>
    <mergeCell ref="A81:Y81"/>
    <mergeCell ref="AA81:AB81"/>
    <mergeCell ref="AD81:AG81"/>
    <mergeCell ref="AI81:AL81"/>
    <mergeCell ref="A83:Y83"/>
    <mergeCell ref="AA83:AB83"/>
    <mergeCell ref="AE83:AF83"/>
    <mergeCell ref="AJ83:AK83"/>
    <mergeCell ref="AD77:AI77"/>
    <mergeCell ref="AJ77:AK77"/>
    <mergeCell ref="A79:T79"/>
    <mergeCell ref="W79:X79"/>
    <mergeCell ref="Y79:AC79"/>
    <mergeCell ref="AE79:AF79"/>
    <mergeCell ref="AG79:AK79"/>
    <mergeCell ref="C77:H77"/>
    <mergeCell ref="I77:J77"/>
    <mergeCell ref="L77:Q77"/>
    <mergeCell ref="R77:S77"/>
    <mergeCell ref="U77:Z77"/>
    <mergeCell ref="AA77:AB77"/>
    <mergeCell ref="A71:AM71"/>
    <mergeCell ref="A73:AM73"/>
    <mergeCell ref="C75:J75"/>
    <mergeCell ref="L75:S75"/>
    <mergeCell ref="U75:AB75"/>
    <mergeCell ref="AD75:AK75"/>
    <mergeCell ref="A67:E67"/>
    <mergeCell ref="F67:AM67"/>
    <mergeCell ref="A69:G69"/>
    <mergeCell ref="H69:U69"/>
    <mergeCell ref="W69:AE69"/>
    <mergeCell ref="AF69:AM69"/>
    <mergeCell ref="A59:L59"/>
    <mergeCell ref="M59:AM59"/>
    <mergeCell ref="A61:L61"/>
    <mergeCell ref="M61:AM61"/>
    <mergeCell ref="A63:AM63"/>
    <mergeCell ref="A65:D65"/>
    <mergeCell ref="E65:Y65"/>
    <mergeCell ref="AA65:AD65"/>
    <mergeCell ref="AE65:AM65"/>
    <mergeCell ref="A53:L53"/>
    <mergeCell ref="M53:AM53"/>
    <mergeCell ref="A55:L55"/>
    <mergeCell ref="M55:AM55"/>
    <mergeCell ref="A57:L57"/>
    <mergeCell ref="M57:AM57"/>
    <mergeCell ref="B47:H47"/>
    <mergeCell ref="I47:AM47"/>
    <mergeCell ref="A49:H49"/>
    <mergeCell ref="I49:Y49"/>
    <mergeCell ref="AA49:AE49"/>
    <mergeCell ref="A51:H51"/>
    <mergeCell ref="I51:Y51"/>
    <mergeCell ref="AA51:AE51"/>
    <mergeCell ref="B42:H42"/>
    <mergeCell ref="I42:Y42"/>
    <mergeCell ref="AA42:AF42"/>
    <mergeCell ref="AG42:AM42"/>
    <mergeCell ref="A43:AM44"/>
    <mergeCell ref="B45:H45"/>
    <mergeCell ref="I45:AM45"/>
    <mergeCell ref="B37:H37"/>
    <mergeCell ref="I37:Y37"/>
    <mergeCell ref="AA37:AE37"/>
    <mergeCell ref="A39:AM39"/>
    <mergeCell ref="B40:H40"/>
    <mergeCell ref="I40:AM40"/>
    <mergeCell ref="A31:AM31"/>
    <mergeCell ref="B32:H32"/>
    <mergeCell ref="I32:Y32"/>
    <mergeCell ref="AA32:AE32"/>
    <mergeCell ref="A34:AM34"/>
    <mergeCell ref="B35:H35"/>
    <mergeCell ref="I35:Y35"/>
    <mergeCell ref="AA35:AE35"/>
    <mergeCell ref="A25:L25"/>
    <mergeCell ref="M25:AM25"/>
    <mergeCell ref="A27:AM27"/>
    <mergeCell ref="A29:L29"/>
    <mergeCell ref="M29:V29"/>
    <mergeCell ref="X29:AE29"/>
    <mergeCell ref="AF29:AM29"/>
    <mergeCell ref="A20:AM20"/>
    <mergeCell ref="A22:AM22"/>
    <mergeCell ref="A23:AM23"/>
    <mergeCell ref="A7:AM7"/>
    <mergeCell ref="A8:AM8"/>
    <mergeCell ref="A9:AM9"/>
    <mergeCell ref="A11:W11"/>
    <mergeCell ref="Y11:AM11"/>
    <mergeCell ref="A12:W12"/>
    <mergeCell ref="Y12:AM18"/>
    <mergeCell ref="A14:P14"/>
    <mergeCell ref="A16:H16"/>
    <mergeCell ref="I16:K16"/>
    <mergeCell ref="A1:I5"/>
    <mergeCell ref="J1:M1"/>
    <mergeCell ref="N1:AM5"/>
    <mergeCell ref="J2:M2"/>
    <mergeCell ref="J3:M3"/>
    <mergeCell ref="J4:M4"/>
    <mergeCell ref="J5:M5"/>
    <mergeCell ref="N16:U16"/>
    <mergeCell ref="A18:N18"/>
    <mergeCell ref="P18:R18"/>
  </mergeCells>
  <dataValidations count="5">
    <dataValidation type="whole" allowBlank="1" showInputMessage="1" showErrorMessage="1" errorTitle="Fehler" error="Dieses Feld darf nur nummerisch befüllt werden. Ebenso darf die Zeichenlänge von 1 nicht überschritten werden." sqref="AF51:AM51 AF49:AM49 AF37:AM37 AF35:AM35 AF32:AM32">
      <formula1>0</formula1>
      <formula2>9</formula2>
    </dataValidation>
    <dataValidation type="whole" allowBlank="1" showInputMessage="1" showErrorMessage="1" errorTitle="Fehler" error="Dieses Feld darf nur nummerisch befüllt werden." sqref="I16:K16">
      <formula1>1</formula1>
      <formula2>999</formula2>
    </dataValidation>
    <dataValidation type="decimal" allowBlank="1" showInputMessage="1" showErrorMessage="1" errorTitle="Fehler " error="Dieses Feld darf nur nummerisch befüllt werden und muss zwischen 0 und 100 liegen." sqref="P18:R18">
      <formula1>0</formula1>
      <formula2>100</formula2>
    </dataValidation>
    <dataValidation type="list" allowBlank="1" showInputMessage="1" showErrorMessage="1" sqref="A23:AM23">
      <formula1>PaymAppl_ProjectTypes</formula1>
    </dataValidation>
    <dataValidation type="date" allowBlank="1" showInputMessage="1" showErrorMessage="1" errorTitle="Fehler" error="Das Datum muss zwischen 1.1.2014 und 30.06.2023 liegen" sqref="Y79:AC79 AG79:AK79">
      <formula1>41640</formula1>
      <formula2>45107</formula2>
    </dataValidation>
  </dataValidations>
  <hyperlinks>
    <hyperlink ref="J4" r:id="rId1"/>
  </hyperlinks>
  <pageMargins left="0.6692913385826772" right="0.23622047244094491" top="0.35433070866141736" bottom="0.74803149606299213" header="0.31496062992125984" footer="0.31496062992125984"/>
  <pageSetup paperSize="9" fitToHeight="0" orientation="portrait" r:id="rId2"/>
  <headerFooter alignWithMargins="0">
    <oddFooter>&amp;LZahlungsantrag&amp;RSeite &amp;P von &amp;N&amp;CVersion 13 / Feb. 2021</oddFooter>
  </headerFooter>
  <rowBreaks count="1" manualBreakCount="1">
    <brk id="67" max="38" man="1"/>
  </rowBreaks>
  <customProperties>
    <customPr name="TemplateSheet" r:id="rId3"/>
  </customPropertie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>
  <sheetPr codeName="TFördergeber"/>
  <dimension ref="A1:B87"/>
  <sheetViews>
    <sheetView showGridLines="0" workbookViewId="0">
      <selection activeCell="B51" sqref="B51"/>
    </sheetView>
  </sheetViews>
  <sheetFormatPr baseColWidth="10" defaultRowHeight="13.2"/>
  <cols>
    <col min="1" max="1" width="134.109375" customWidth="1"/>
    <col min="2" max="2" width="23" customWidth="1"/>
  </cols>
  <sheetData>
    <row r="1" spans="1:2" ht="12.75" customHeight="1">
      <c r="A1" s="94" t="s">
        <v>171</v>
      </c>
      <c r="B1" s="95" t="s">
        <v>172</v>
      </c>
    </row>
    <row r="2" spans="1:2" ht="12.75" customHeight="1">
      <c r="A2" t="s">
        <v>87</v>
      </c>
      <c r="B2" t="s">
        <v>87</v>
      </c>
    </row>
    <row r="3" spans="1:2" ht="12.75" customHeight="1">
      <c r="A3" t="s">
        <v>139</v>
      </c>
      <c r="B3" t="s">
        <v>3</v>
      </c>
    </row>
    <row r="4" spans="1:2" ht="12.75" customHeight="1">
      <c r="A4" t="s">
        <v>140</v>
      </c>
      <c r="B4" t="s">
        <v>3</v>
      </c>
    </row>
    <row r="5" spans="1:2" ht="12.75" customHeight="1">
      <c r="A5" t="s">
        <v>141</v>
      </c>
      <c r="B5" t="s">
        <v>3</v>
      </c>
    </row>
    <row r="6" spans="1:2" ht="12.75" customHeight="1">
      <c r="A6" t="s">
        <v>142</v>
      </c>
      <c r="B6" t="s">
        <v>3</v>
      </c>
    </row>
    <row r="7" spans="1:2" ht="12.75" customHeight="1">
      <c r="A7" t="s">
        <v>143</v>
      </c>
      <c r="B7" t="s">
        <v>173</v>
      </c>
    </row>
    <row r="8" spans="1:2" ht="12.75" customHeight="1">
      <c r="A8" t="s">
        <v>144</v>
      </c>
      <c r="B8" t="s">
        <v>174</v>
      </c>
    </row>
    <row r="9" spans="1:2" ht="12.75" customHeight="1">
      <c r="A9" t="s">
        <v>145</v>
      </c>
      <c r="B9" t="s">
        <v>3</v>
      </c>
    </row>
    <row r="10" spans="1:2" ht="12.75" customHeight="1">
      <c r="A10" t="s">
        <v>146</v>
      </c>
      <c r="B10" t="s">
        <v>173</v>
      </c>
    </row>
    <row r="11" spans="1:2" ht="12.75" customHeight="1">
      <c r="A11" t="s">
        <v>147</v>
      </c>
      <c r="B11" t="s">
        <v>173</v>
      </c>
    </row>
    <row r="12" spans="1:2" ht="12.75" customHeight="1">
      <c r="A12" t="s">
        <v>148</v>
      </c>
      <c r="B12" t="s">
        <v>174</v>
      </c>
    </row>
    <row r="13" spans="1:2" ht="12.75" customHeight="1">
      <c r="A13" t="s">
        <v>149</v>
      </c>
      <c r="B13" t="s">
        <v>175</v>
      </c>
    </row>
    <row r="14" spans="1:2" ht="12.75" customHeight="1">
      <c r="A14" t="s">
        <v>150</v>
      </c>
      <c r="B14" t="s">
        <v>3</v>
      </c>
    </row>
    <row r="15" spans="1:2" ht="12.75" customHeight="1">
      <c r="A15" t="s">
        <v>151</v>
      </c>
      <c r="B15" t="s">
        <v>3</v>
      </c>
    </row>
    <row r="16" spans="1:2" ht="12.75" customHeight="1">
      <c r="A16" t="s">
        <v>152</v>
      </c>
      <c r="B16" t="s">
        <v>173</v>
      </c>
    </row>
    <row r="17" spans="1:2" ht="12.75" customHeight="1">
      <c r="A17" t="s">
        <v>153</v>
      </c>
      <c r="B17" t="s">
        <v>174</v>
      </c>
    </row>
    <row r="18" spans="1:2" ht="12.75" customHeight="1">
      <c r="A18" t="s">
        <v>154</v>
      </c>
      <c r="B18" t="s">
        <v>173</v>
      </c>
    </row>
    <row r="19" spans="1:2" ht="12.75" customHeight="1">
      <c r="A19" t="s">
        <v>155</v>
      </c>
      <c r="B19" t="s">
        <v>176</v>
      </c>
    </row>
    <row r="20" spans="1:2" ht="12.75" customHeight="1">
      <c r="A20" t="s">
        <v>156</v>
      </c>
      <c r="B20" t="s">
        <v>3</v>
      </c>
    </row>
    <row r="21" spans="1:2" ht="12.75" customHeight="1">
      <c r="A21" t="s">
        <v>157</v>
      </c>
      <c r="B21" t="s">
        <v>3</v>
      </c>
    </row>
    <row r="22" spans="1:2" ht="12.75" customHeight="1">
      <c r="A22" t="s">
        <v>158</v>
      </c>
      <c r="B22" t="s">
        <v>3</v>
      </c>
    </row>
    <row r="23" spans="1:2" ht="12.75" customHeight="1">
      <c r="A23" t="s">
        <v>159</v>
      </c>
      <c r="B23" t="s">
        <v>3</v>
      </c>
    </row>
    <row r="24" spans="1:2" ht="12.75" customHeight="1">
      <c r="A24" t="s">
        <v>160</v>
      </c>
      <c r="B24" t="s">
        <v>3</v>
      </c>
    </row>
    <row r="25" spans="1:2" ht="12.75" customHeight="1">
      <c r="A25" t="s">
        <v>162</v>
      </c>
      <c r="B25" t="s">
        <v>177</v>
      </c>
    </row>
    <row r="26" spans="1:2" ht="12.75" customHeight="1">
      <c r="A26" t="s">
        <v>161</v>
      </c>
      <c r="B26" t="s">
        <v>178</v>
      </c>
    </row>
    <row r="27" spans="1:2" ht="12.75" customHeight="1">
      <c r="A27" t="s">
        <v>164</v>
      </c>
      <c r="B27" t="s">
        <v>177</v>
      </c>
    </row>
    <row r="28" spans="1:2" ht="12.75" customHeight="1">
      <c r="A28" t="s">
        <v>163</v>
      </c>
      <c r="B28" t="s">
        <v>178</v>
      </c>
    </row>
    <row r="29" spans="1:2" ht="12.75" customHeight="1">
      <c r="A29" t="s">
        <v>166</v>
      </c>
      <c r="B29" t="s">
        <v>177</v>
      </c>
    </row>
    <row r="30" spans="1:2" ht="12.75" customHeight="1">
      <c r="A30" t="s">
        <v>165</v>
      </c>
      <c r="B30" t="s">
        <v>178</v>
      </c>
    </row>
    <row r="31" spans="1:2" ht="12.75" customHeight="1">
      <c r="A31" t="s">
        <v>168</v>
      </c>
      <c r="B31" t="s">
        <v>177</v>
      </c>
    </row>
    <row r="32" spans="1:2" ht="12.75" customHeight="1">
      <c r="A32" t="s">
        <v>167</v>
      </c>
      <c r="B32" t="s">
        <v>178</v>
      </c>
    </row>
    <row r="33" spans="1:2" ht="12.75" customHeight="1">
      <c r="A33" t="s">
        <v>88</v>
      </c>
      <c r="B33" t="s">
        <v>3</v>
      </c>
    </row>
    <row r="34" spans="1:2" ht="12.75" customHeight="1">
      <c r="A34" t="s">
        <v>89</v>
      </c>
      <c r="B34" t="s">
        <v>3</v>
      </c>
    </row>
    <row r="35" spans="1:2" ht="12.75" customHeight="1">
      <c r="A35" t="s">
        <v>90</v>
      </c>
      <c r="B35" t="s">
        <v>174</v>
      </c>
    </row>
    <row r="36" spans="1:2" ht="12.75" customHeight="1">
      <c r="A36" t="s">
        <v>91</v>
      </c>
      <c r="B36" t="s">
        <v>3</v>
      </c>
    </row>
    <row r="37" spans="1:2" ht="12.75" customHeight="1">
      <c r="A37" t="s">
        <v>169</v>
      </c>
      <c r="B37" t="s">
        <v>3</v>
      </c>
    </row>
    <row r="38" spans="1:2" ht="12.75" customHeight="1">
      <c r="A38" t="s">
        <v>170</v>
      </c>
      <c r="B38" t="s">
        <v>3</v>
      </c>
    </row>
    <row r="39" spans="1:2" ht="12.75" customHeight="1">
      <c r="A39" t="s">
        <v>92</v>
      </c>
      <c r="B39" t="s">
        <v>3</v>
      </c>
    </row>
    <row r="40" spans="1:2" ht="12.75" customHeight="1">
      <c r="A40" t="s">
        <v>93</v>
      </c>
      <c r="B40" t="s">
        <v>3</v>
      </c>
    </row>
    <row r="41" spans="1:2" ht="12.75" customHeight="1">
      <c r="A41" t="s">
        <v>94</v>
      </c>
      <c r="B41" t="s">
        <v>3</v>
      </c>
    </row>
    <row r="42" spans="1:2" ht="12.75" customHeight="1">
      <c r="A42" t="s">
        <v>95</v>
      </c>
      <c r="B42" t="s">
        <v>3</v>
      </c>
    </row>
    <row r="43" spans="1:2" ht="12.75" customHeight="1">
      <c r="A43" t="s">
        <v>96</v>
      </c>
      <c r="B43" t="s">
        <v>3</v>
      </c>
    </row>
    <row r="44" spans="1:2" ht="12.75" customHeight="1">
      <c r="A44" t="s">
        <v>97</v>
      </c>
      <c r="B44" t="s">
        <v>3</v>
      </c>
    </row>
    <row r="45" spans="1:2" ht="12.75" customHeight="1">
      <c r="A45" t="s">
        <v>98</v>
      </c>
      <c r="B45" t="s">
        <v>3</v>
      </c>
    </row>
    <row r="46" spans="1:2" ht="12.75" customHeight="1">
      <c r="A46" t="s">
        <v>99</v>
      </c>
      <c r="B46" t="s">
        <v>3</v>
      </c>
    </row>
    <row r="47" spans="1:2" ht="12.75" customHeight="1">
      <c r="A47" t="s">
        <v>100</v>
      </c>
      <c r="B47" t="s">
        <v>3</v>
      </c>
    </row>
    <row r="48" spans="1:2" ht="12.75" customHeight="1">
      <c r="A48" t="s">
        <v>101</v>
      </c>
      <c r="B48" t="s">
        <v>3</v>
      </c>
    </row>
    <row r="49" spans="1:2" ht="12.75" customHeight="1">
      <c r="A49" t="s">
        <v>102</v>
      </c>
      <c r="B49" t="s">
        <v>3</v>
      </c>
    </row>
    <row r="50" spans="1:2" ht="12.75" customHeight="1">
      <c r="A50" t="s">
        <v>103</v>
      </c>
      <c r="B50" t="s">
        <v>3</v>
      </c>
    </row>
    <row r="51" spans="1:2" ht="12.75" customHeight="1">
      <c r="A51" t="s">
        <v>104</v>
      </c>
      <c r="B51" t="s">
        <v>176</v>
      </c>
    </row>
    <row r="52" spans="1:2" ht="12.75" customHeight="1">
      <c r="A52" t="s">
        <v>105</v>
      </c>
      <c r="B52" t="s">
        <v>175</v>
      </c>
    </row>
    <row r="53" spans="1:2" ht="12.75" customHeight="1">
      <c r="A53" t="s">
        <v>106</v>
      </c>
      <c r="B53" t="s">
        <v>174</v>
      </c>
    </row>
    <row r="54" spans="1:2" ht="12.75" customHeight="1">
      <c r="A54" t="s">
        <v>107</v>
      </c>
      <c r="B54" t="s">
        <v>173</v>
      </c>
    </row>
    <row r="55" spans="1:2" ht="12.75" customHeight="1">
      <c r="A55" t="s">
        <v>108</v>
      </c>
      <c r="B55" t="s">
        <v>174</v>
      </c>
    </row>
    <row r="56" spans="1:2" ht="12.75" customHeight="1">
      <c r="A56" t="s">
        <v>109</v>
      </c>
      <c r="B56" t="s">
        <v>176</v>
      </c>
    </row>
    <row r="57" spans="1:2" ht="12.75" customHeight="1">
      <c r="A57" t="s">
        <v>110</v>
      </c>
      <c r="B57" t="s">
        <v>174</v>
      </c>
    </row>
    <row r="58" spans="1:2" ht="12.75" customHeight="1">
      <c r="A58" t="s">
        <v>111</v>
      </c>
      <c r="B58" t="s">
        <v>176</v>
      </c>
    </row>
    <row r="59" spans="1:2" ht="12.75" customHeight="1">
      <c r="A59" t="s">
        <v>112</v>
      </c>
      <c r="B59" t="s">
        <v>174</v>
      </c>
    </row>
    <row r="60" spans="1:2" ht="12.75" customHeight="1">
      <c r="A60" t="s">
        <v>113</v>
      </c>
      <c r="B60" t="s">
        <v>3</v>
      </c>
    </row>
    <row r="61" spans="1:2" ht="12.75" customHeight="1">
      <c r="A61" t="s">
        <v>114</v>
      </c>
      <c r="B61" t="s">
        <v>176</v>
      </c>
    </row>
    <row r="62" spans="1:2" ht="12.75" customHeight="1">
      <c r="A62" t="s">
        <v>115</v>
      </c>
      <c r="B62" t="s">
        <v>176</v>
      </c>
    </row>
    <row r="63" spans="1:2" ht="12.75" customHeight="1">
      <c r="A63" t="s">
        <v>116</v>
      </c>
      <c r="B63" t="s">
        <v>173</v>
      </c>
    </row>
    <row r="64" spans="1:2" ht="12.75" customHeight="1">
      <c r="A64" t="s">
        <v>117</v>
      </c>
      <c r="B64" t="s">
        <v>174</v>
      </c>
    </row>
    <row r="65" spans="1:2" ht="12.75" customHeight="1">
      <c r="A65" t="s">
        <v>118</v>
      </c>
      <c r="B65" t="s">
        <v>174</v>
      </c>
    </row>
    <row r="66" spans="1:2" ht="12.75" customHeight="1">
      <c r="A66" t="s">
        <v>119</v>
      </c>
      <c r="B66" t="s">
        <v>176</v>
      </c>
    </row>
    <row r="67" spans="1:2" ht="12.75" customHeight="1">
      <c r="A67" t="s">
        <v>120</v>
      </c>
      <c r="B67" t="s">
        <v>173</v>
      </c>
    </row>
    <row r="68" spans="1:2" ht="12.75" customHeight="1">
      <c r="A68" t="s">
        <v>121</v>
      </c>
      <c r="B68" t="s">
        <v>174</v>
      </c>
    </row>
    <row r="69" spans="1:2" ht="12.75" customHeight="1">
      <c r="A69" t="s">
        <v>122</v>
      </c>
      <c r="B69" t="s">
        <v>174</v>
      </c>
    </row>
    <row r="70" spans="1:2" ht="12.75" customHeight="1">
      <c r="A70" t="s">
        <v>123</v>
      </c>
      <c r="B70" t="s">
        <v>173</v>
      </c>
    </row>
    <row r="71" spans="1:2" ht="12.75" customHeight="1">
      <c r="A71" t="s">
        <v>124</v>
      </c>
      <c r="B71" t="s">
        <v>174</v>
      </c>
    </row>
    <row r="72" spans="1:2" ht="12.75" customHeight="1">
      <c r="A72" t="s">
        <v>125</v>
      </c>
      <c r="B72" t="s">
        <v>176</v>
      </c>
    </row>
    <row r="73" spans="1:2" ht="12.75" customHeight="1">
      <c r="A73" t="s">
        <v>126</v>
      </c>
      <c r="B73" t="s">
        <v>173</v>
      </c>
    </row>
    <row r="74" spans="1:2" ht="12.75" customHeight="1">
      <c r="A74" t="s">
        <v>127</v>
      </c>
      <c r="B74" t="s">
        <v>174</v>
      </c>
    </row>
    <row r="75" spans="1:2" ht="12.75" customHeight="1">
      <c r="A75" t="s">
        <v>128</v>
      </c>
      <c r="B75" t="s">
        <v>174</v>
      </c>
    </row>
    <row r="76" spans="1:2" ht="12.75" customHeight="1">
      <c r="A76" t="s">
        <v>129</v>
      </c>
      <c r="B76" t="s">
        <v>3</v>
      </c>
    </row>
    <row r="77" spans="1:2" ht="12.75" customHeight="1">
      <c r="A77" t="s">
        <v>130</v>
      </c>
      <c r="B77" t="s">
        <v>3</v>
      </c>
    </row>
    <row r="78" spans="1:2" ht="12.75" customHeight="1">
      <c r="A78" t="s">
        <v>131</v>
      </c>
      <c r="B78" t="s">
        <v>173</v>
      </c>
    </row>
    <row r="79" spans="1:2" ht="12.75" customHeight="1">
      <c r="A79" t="s">
        <v>132</v>
      </c>
      <c r="B79" t="s">
        <v>3</v>
      </c>
    </row>
    <row r="80" spans="1:2" ht="12.75" customHeight="1">
      <c r="A80" t="s">
        <v>133</v>
      </c>
      <c r="B80" t="s">
        <v>3</v>
      </c>
    </row>
    <row r="81" spans="1:2" ht="12.75" customHeight="1">
      <c r="A81" t="s">
        <v>134</v>
      </c>
      <c r="B81" t="s">
        <v>3</v>
      </c>
    </row>
    <row r="82" spans="1:2" ht="12.75" customHeight="1">
      <c r="A82" t="s">
        <v>135</v>
      </c>
      <c r="B82" t="s">
        <v>3</v>
      </c>
    </row>
    <row r="83" spans="1:2" ht="12.75" customHeight="1">
      <c r="A83" t="s">
        <v>136</v>
      </c>
      <c r="B83" t="s">
        <v>3</v>
      </c>
    </row>
    <row r="84" spans="1:2" ht="12.75" customHeight="1">
      <c r="A84" t="s">
        <v>137</v>
      </c>
      <c r="B84" t="s">
        <v>3</v>
      </c>
    </row>
    <row r="85" spans="1:2" ht="12.75" customHeight="1">
      <c r="A85" t="s">
        <v>138</v>
      </c>
      <c r="B85" t="s">
        <v>3</v>
      </c>
    </row>
    <row r="86" spans="1:2" ht="12.75" customHeight="1">
      <c r="A86" t="s">
        <v>85</v>
      </c>
      <c r="B86" t="s">
        <v>3</v>
      </c>
    </row>
    <row r="87" spans="1:2" ht="12.75" customHeight="1">
      <c r="A87" t="s">
        <v>86</v>
      </c>
      <c r="B87" t="s">
        <v>3</v>
      </c>
    </row>
  </sheetData>
  <sheetProtection password="C749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uswahl">
    <pageSetUpPr autoPageBreaks="0" fitToPage="1"/>
  </sheetPr>
  <dimension ref="A1:E38"/>
  <sheetViews>
    <sheetView showGridLines="0" zoomScaleNormal="100" workbookViewId="0">
      <selection activeCell="A22" sqref="A22"/>
    </sheetView>
  </sheetViews>
  <sheetFormatPr baseColWidth="10" defaultRowHeight="13.2"/>
  <cols>
    <col min="2" max="4" width="31.44140625" customWidth="1"/>
  </cols>
  <sheetData>
    <row r="1" spans="1:5" ht="21.75" customHeight="1">
      <c r="A1" s="607" t="s">
        <v>179</v>
      </c>
      <c r="B1" s="607"/>
      <c r="C1" s="607"/>
      <c r="D1" s="607"/>
      <c r="E1" s="607"/>
    </row>
    <row r="2" spans="1:5" ht="14.25" customHeight="1">
      <c r="A2" s="96"/>
      <c r="B2" s="96"/>
      <c r="C2" s="96"/>
      <c r="D2" s="96"/>
      <c r="E2" s="97" t="s">
        <v>83</v>
      </c>
    </row>
    <row r="3" spans="1:5" ht="16.5" customHeight="1">
      <c r="B3" s="98" t="s">
        <v>180</v>
      </c>
      <c r="C3" s="613"/>
      <c r="D3" s="614"/>
    </row>
    <row r="4" spans="1:5" ht="6.75" customHeight="1">
      <c r="B4" s="99"/>
    </row>
    <row r="5" spans="1:5" ht="16.5" customHeight="1">
      <c r="B5" s="100" t="s">
        <v>181</v>
      </c>
      <c r="C5" s="613"/>
      <c r="D5" s="614"/>
    </row>
    <row r="6" spans="1:5" ht="6.75" customHeight="1"/>
    <row r="7" spans="1:5" ht="16.5" customHeight="1">
      <c r="B7" s="100" t="s">
        <v>182</v>
      </c>
      <c r="C7" s="613"/>
      <c r="D7" s="614"/>
    </row>
    <row r="8" spans="1:5" ht="6.75" customHeight="1"/>
    <row r="9" spans="1:5" ht="16.5" customHeight="1">
      <c r="B9" s="100" t="s">
        <v>183</v>
      </c>
      <c r="C9" s="608" t="str">
        <f>C10</f>
        <v>Nein</v>
      </c>
      <c r="D9" s="609"/>
    </row>
    <row r="10" spans="1:5" ht="16.5" hidden="1" customHeight="1">
      <c r="B10" s="101"/>
      <c r="C10" s="102" t="str">
        <f>IF(D10=1,"Ja","Nein")</f>
        <v>Nein</v>
      </c>
      <c r="D10" s="103">
        <v>2</v>
      </c>
    </row>
    <row r="11" spans="1:5" ht="6.75" customHeight="1"/>
    <row r="12" spans="1:5" ht="16.5" customHeight="1">
      <c r="B12" s="104" t="s">
        <v>184</v>
      </c>
      <c r="C12" s="105" t="s">
        <v>185</v>
      </c>
      <c r="D12" s="105" t="s">
        <v>186</v>
      </c>
    </row>
    <row r="13" spans="1:5" ht="16.5" customHeight="1">
      <c r="B13" s="106" t="s">
        <v>187</v>
      </c>
      <c r="C13" s="107"/>
      <c r="D13" s="107"/>
    </row>
    <row r="14" spans="1:5" ht="12.75" customHeight="1"/>
    <row r="15" spans="1:5" ht="12.75" customHeight="1"/>
    <row r="16" spans="1:5" ht="12.75" customHeight="1"/>
    <row r="17" spans="2:4" ht="12.75" customHeight="1"/>
    <row r="18" spans="2:4" ht="12.75" customHeight="1"/>
    <row r="19" spans="2:4" ht="12.75" customHeight="1"/>
    <row r="20" spans="2:4" ht="12.75" customHeight="1"/>
    <row r="21" spans="2:4" ht="12.75" customHeight="1"/>
    <row r="22" spans="2:4" ht="12.75" customHeight="1"/>
    <row r="23" spans="2:4" ht="12.75" customHeight="1"/>
    <row r="24" spans="2:4" ht="12.75" customHeight="1"/>
    <row r="25" spans="2:4" ht="12.75" customHeight="1"/>
    <row r="26" spans="2:4" ht="12.75" customHeight="1"/>
    <row r="27" spans="2:4" ht="12.75" customHeight="1"/>
    <row r="28" spans="2:4" ht="12.75" customHeight="1"/>
    <row r="29" spans="2:4" ht="13.5" customHeight="1" thickBot="1"/>
    <row r="30" spans="2:4" ht="12.75" customHeight="1">
      <c r="B30" s="108"/>
      <c r="C30" s="109"/>
      <c r="D30" s="110"/>
    </row>
    <row r="31" spans="2:4" ht="12.75" customHeight="1">
      <c r="B31" s="610" t="s">
        <v>188</v>
      </c>
      <c r="C31" s="611"/>
      <c r="D31" s="612"/>
    </row>
    <row r="32" spans="2:4" ht="12.75" customHeight="1">
      <c r="B32" s="111"/>
      <c r="C32" s="112"/>
      <c r="D32" s="113"/>
    </row>
    <row r="33" spans="2:4" ht="12.75" customHeight="1">
      <c r="B33" s="111"/>
      <c r="C33" s="112"/>
      <c r="D33" s="113"/>
    </row>
    <row r="34" spans="2:4" ht="12.75" customHeight="1">
      <c r="B34" s="111"/>
      <c r="C34" s="112"/>
      <c r="D34" s="113"/>
    </row>
    <row r="35" spans="2:4" ht="12.75" customHeight="1">
      <c r="B35" s="111"/>
      <c r="C35" s="112"/>
      <c r="D35" s="113"/>
    </row>
    <row r="36" spans="2:4" ht="12.75" customHeight="1">
      <c r="B36" s="111"/>
      <c r="C36" s="112"/>
      <c r="D36" s="113"/>
    </row>
    <row r="37" spans="2:4" ht="12.75" customHeight="1">
      <c r="B37" s="111"/>
      <c r="C37" s="112"/>
      <c r="D37" s="114" t="s">
        <v>189</v>
      </c>
    </row>
    <row r="38" spans="2:4" ht="13.5" customHeight="1" thickBot="1">
      <c r="B38" s="115"/>
      <c r="C38" s="116"/>
      <c r="D38" s="117"/>
    </row>
  </sheetData>
  <sheetProtection password="C749" sheet="1" objects="1" scenarios="1"/>
  <mergeCells count="6">
    <mergeCell ref="A1:E1"/>
    <mergeCell ref="C9:D9"/>
    <mergeCell ref="B31:D31"/>
    <mergeCell ref="C3:D3"/>
    <mergeCell ref="C5:D5"/>
    <mergeCell ref="C7:D7"/>
  </mergeCells>
  <phoneticPr fontId="0" type="noConversion"/>
  <conditionalFormatting sqref="C13">
    <cfRule type="cellIs" dxfId="66" priority="1" stopIfTrue="1" operator="greaterThan">
      <formula>$D$13</formula>
    </cfRule>
  </conditionalFormatting>
  <conditionalFormatting sqref="D13">
    <cfRule type="cellIs" dxfId="65" priority="2" stopIfTrue="1" operator="lessThan">
      <formula>$C$13</formula>
    </cfRule>
  </conditionalFormatting>
  <dataValidations count="1">
    <dataValidation type="date" allowBlank="1" showInputMessage="1" showErrorMessage="1" errorTitle="Fehler" error="Das Datum muss zwischen 1.1.2014 und 30.06.2023 liegen" sqref="C13:D13">
      <formula1>41640</formula1>
      <formula2>45107</formula2>
    </dataValidation>
  </dataValidations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&amp;LStammdaten&amp;CVersion 13 / Feb. 2021&amp;RSeite &amp;P von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uswahl1">
    <pageSetUpPr autoPageBreaks="0" fitToPage="1"/>
  </sheetPr>
  <dimension ref="A1:E39"/>
  <sheetViews>
    <sheetView showGridLines="0" zoomScaleNormal="100" workbookViewId="0">
      <selection activeCell="C3" sqref="C3:D3"/>
    </sheetView>
  </sheetViews>
  <sheetFormatPr baseColWidth="10" defaultRowHeight="13.2"/>
  <cols>
    <col min="2" max="4" width="31.44140625" customWidth="1"/>
  </cols>
  <sheetData>
    <row r="1" spans="1:5" ht="21.75" customHeight="1">
      <c r="A1" s="607" t="s">
        <v>179</v>
      </c>
      <c r="B1" s="607"/>
      <c r="C1" s="607"/>
      <c r="D1" s="607"/>
      <c r="E1" s="607"/>
    </row>
    <row r="2" spans="1:5" ht="14.25" customHeight="1">
      <c r="A2" s="96"/>
      <c r="B2" s="96"/>
      <c r="C2" s="96"/>
      <c r="D2" s="96"/>
      <c r="E2" s="97" t="s">
        <v>83</v>
      </c>
    </row>
    <row r="3" spans="1:5" ht="16.5" customHeight="1">
      <c r="B3" s="98" t="s">
        <v>180</v>
      </c>
      <c r="C3" s="615" t="str">
        <f>TRIM('Zahlungsantrag LEW14-20'!PaymAppl_ApplicantID)</f>
        <v/>
      </c>
      <c r="D3" s="616"/>
    </row>
    <row r="4" spans="1:5" ht="6.75" customHeight="1">
      <c r="B4" s="99"/>
    </row>
    <row r="5" spans="1:5" ht="16.5" customHeight="1">
      <c r="B5" s="100" t="s">
        <v>181</v>
      </c>
      <c r="C5" s="615" t="str">
        <f>TRIM('Zahlungsantrag LEW14-20'!PaymAppl_ApplicantName)</f>
        <v/>
      </c>
      <c r="D5" s="616"/>
    </row>
    <row r="6" spans="1:5" ht="6.75" customHeight="1"/>
    <row r="7" spans="1:5" ht="16.5" customHeight="1">
      <c r="B7" s="100" t="s">
        <v>182</v>
      </c>
      <c r="C7" s="615" t="str">
        <f>TRIM('Zahlungsantrag LEW14-20'!PaymAppl_ApplicationID) &amp; 'Zahlungsantrag LEW14-20'!PaymAppl_PartialPaymTitle</f>
        <v/>
      </c>
      <c r="D7" s="616"/>
    </row>
    <row r="8" spans="1:5" ht="6.75" customHeight="1"/>
    <row r="9" spans="1:5" ht="16.5" customHeight="1">
      <c r="B9" s="100" t="s">
        <v>183</v>
      </c>
      <c r="C9" s="617" t="str">
        <f>TRIM('Zahlungsantrag LEW14-20'!PaymAppl_TaxDeduct)</f>
        <v>Ja</v>
      </c>
      <c r="D9" s="618"/>
    </row>
    <row r="10" spans="1:5" ht="16.5" hidden="1" customHeight="1">
      <c r="B10" s="101"/>
      <c r="C10" s="102" t="str">
        <f>IF(D10=1,"Ja","Nein")</f>
        <v>Nein</v>
      </c>
      <c r="D10" s="103">
        <v>2</v>
      </c>
    </row>
    <row r="11" spans="1:5" ht="6.75" customHeight="1"/>
    <row r="12" spans="1:5" ht="16.5" customHeight="1">
      <c r="B12" s="104" t="s">
        <v>184</v>
      </c>
      <c r="C12" s="105" t="s">
        <v>185</v>
      </c>
      <c r="D12" s="105" t="s">
        <v>186</v>
      </c>
    </row>
    <row r="13" spans="1:5" ht="16.5" customHeight="1">
      <c r="B13" s="106" t="s">
        <v>187</v>
      </c>
      <c r="C13" s="118" t="str">
        <f>IF(TRIM('Zahlungsantrag LEW14-20'!PaymAppl_SupportPeriodStart)="","",'Zahlungsantrag LEW14-20'!PaymAppl_SupportPeriodStart)</f>
        <v/>
      </c>
      <c r="D13" s="118" t="str">
        <f>IF(TRIM('Zahlungsantrag LEW14-20'!PaymAppl_SupportPeriodEnd)="","",'Zahlungsantrag LEW14-20'!PaymAppl_SupportPeriodEnd)</f>
        <v/>
      </c>
    </row>
    <row r="14" spans="1:5" ht="12.75" customHeight="1"/>
    <row r="15" spans="1:5" ht="12.75" customHeight="1"/>
    <row r="16" spans="1:5" ht="12.75" customHeight="1"/>
    <row r="17" spans="2:4" ht="12.75" customHeight="1"/>
    <row r="18" spans="2:4" ht="12.75" customHeight="1"/>
    <row r="19" spans="2:4" ht="12.75" customHeight="1"/>
    <row r="20" spans="2:4" ht="12.75" customHeight="1"/>
    <row r="21" spans="2:4" ht="12.75" customHeight="1"/>
    <row r="22" spans="2:4" ht="12.75" customHeight="1"/>
    <row r="23" spans="2:4" ht="12.75" customHeight="1"/>
    <row r="24" spans="2:4" ht="12.75" customHeight="1"/>
    <row r="25" spans="2:4" ht="12.75" customHeight="1"/>
    <row r="26" spans="2:4" ht="12.75" customHeight="1"/>
    <row r="27" spans="2:4" ht="12.75" customHeight="1"/>
    <row r="28" spans="2:4" ht="12.75" customHeight="1"/>
    <row r="29" spans="2:4" ht="13.5" customHeight="1"/>
    <row r="30" spans="2:4" ht="12.75" hidden="1" customHeight="1">
      <c r="B30" s="108"/>
      <c r="C30" s="109"/>
      <c r="D30" s="110"/>
    </row>
    <row r="31" spans="2:4" ht="12.75" hidden="1" customHeight="1">
      <c r="B31" s="610" t="s">
        <v>188</v>
      </c>
      <c r="C31" s="611"/>
      <c r="D31" s="612"/>
    </row>
    <row r="32" spans="2:4" ht="12.75" hidden="1" customHeight="1">
      <c r="B32" s="111"/>
      <c r="C32" s="112"/>
      <c r="D32" s="113"/>
    </row>
    <row r="33" spans="2:4" ht="12.75" hidden="1" customHeight="1">
      <c r="B33" s="111"/>
      <c r="C33" s="112"/>
      <c r="D33" s="113"/>
    </row>
    <row r="34" spans="2:4" ht="12.75" hidden="1" customHeight="1">
      <c r="B34" s="111"/>
      <c r="C34" s="112"/>
      <c r="D34" s="113"/>
    </row>
    <row r="35" spans="2:4" ht="12.75" hidden="1" customHeight="1">
      <c r="B35" s="111"/>
      <c r="C35" s="112"/>
      <c r="D35" s="113"/>
    </row>
    <row r="36" spans="2:4" ht="12.75" hidden="1" customHeight="1">
      <c r="B36" s="111"/>
      <c r="C36" s="112"/>
      <c r="D36" s="113"/>
    </row>
    <row r="37" spans="2:4" ht="12.75" hidden="1" customHeight="1">
      <c r="B37" s="111"/>
      <c r="C37" s="112"/>
      <c r="D37" s="114" t="s">
        <v>189</v>
      </c>
    </row>
    <row r="38" spans="2:4" ht="13.5" hidden="1" customHeight="1" thickBot="1">
      <c r="B38" s="115"/>
      <c r="C38" s="116"/>
      <c r="D38" s="117"/>
    </row>
    <row r="39" spans="2:4" hidden="1"/>
  </sheetData>
  <sheetProtection password="C749" sheet="1" objects="1" scenarios="1"/>
  <mergeCells count="6">
    <mergeCell ref="B31:D31"/>
    <mergeCell ref="A1:E1"/>
    <mergeCell ref="C3:D3"/>
    <mergeCell ref="C5:D5"/>
    <mergeCell ref="C7:D7"/>
    <mergeCell ref="C9:D9"/>
  </mergeCells>
  <conditionalFormatting sqref="C13">
    <cfRule type="cellIs" dxfId="64" priority="2" stopIfTrue="1" operator="greaterThan">
      <formula>$D$13</formula>
    </cfRule>
  </conditionalFormatting>
  <conditionalFormatting sqref="D13">
    <cfRule type="cellIs" dxfId="63" priority="1" stopIfTrue="1" operator="lessThan">
      <formula>$C$13</formula>
    </cfRule>
  </conditionalFormatting>
  <dataValidations count="1">
    <dataValidation type="date" allowBlank="1" showInputMessage="1" showErrorMessage="1" errorTitle="Fehler" error="Das Datum muss zwischen 1.1.2014 und 30.06.2023 liegen" sqref="C13:D13">
      <formula1>41640</formula1>
      <formula2>45107</formula2>
    </dataValidation>
  </dataValidations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&amp;LStammdaten&amp;CVersion 13 / Feb. 2021&amp;RSeite &amp;P von &amp;N</oddFooter>
  </headerFooter>
  <customProperties>
    <customPr name="TemplateSheet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TÜbersicht">
    <pageSetUpPr autoPageBreaks="0"/>
  </sheetPr>
  <dimension ref="A1:L47"/>
  <sheetViews>
    <sheetView showGridLines="0" workbookViewId="0">
      <selection activeCell="A20" sqref="A20"/>
    </sheetView>
  </sheetViews>
  <sheetFormatPr baseColWidth="10" defaultRowHeight="13.2"/>
  <cols>
    <col min="1" max="1" width="25.6640625" customWidth="1"/>
    <col min="2" max="2" width="22.88671875" customWidth="1"/>
    <col min="3" max="3" width="16.44140625" customWidth="1"/>
    <col min="4" max="6" width="14.33203125" customWidth="1"/>
    <col min="7" max="10" width="14.33203125" hidden="1" customWidth="1"/>
    <col min="11" max="11" width="15" hidden="1" customWidth="1"/>
    <col min="12" max="12" width="14.33203125" customWidth="1"/>
  </cols>
  <sheetData>
    <row r="1" spans="1:12" ht="35.25" customHeight="1">
      <c r="A1" s="643" t="s">
        <v>190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</row>
    <row r="2" spans="1:12" ht="12.75" customHeight="1">
      <c r="H2" s="119"/>
      <c r="L2" s="97" t="s">
        <v>83</v>
      </c>
    </row>
    <row r="3" spans="1:12" ht="16.5" customHeight="1">
      <c r="A3" s="619" t="s">
        <v>180</v>
      </c>
      <c r="B3" s="620"/>
      <c r="C3" s="644" t="str">
        <f>TRIM(Stm_ApplicantID)</f>
        <v/>
      </c>
      <c r="D3" s="645"/>
      <c r="E3" s="645"/>
      <c r="F3" s="646"/>
      <c r="G3" s="120"/>
    </row>
    <row r="4" spans="1:12" ht="12.75" customHeight="1">
      <c r="A4" s="144"/>
      <c r="B4" s="144"/>
      <c r="C4" s="144"/>
      <c r="D4" s="145"/>
      <c r="E4" s="121"/>
      <c r="F4" s="121"/>
    </row>
    <row r="5" spans="1:12" ht="16.5" customHeight="1">
      <c r="A5" s="619" t="s">
        <v>181</v>
      </c>
      <c r="B5" s="620"/>
      <c r="C5" s="640" t="str">
        <f>TRIM(Stm_ApplicantName)</f>
        <v/>
      </c>
      <c r="D5" s="641"/>
      <c r="E5" s="641"/>
      <c r="F5" s="642"/>
      <c r="G5" s="120"/>
    </row>
    <row r="6" spans="1:12" ht="12.75" customHeight="1">
      <c r="A6" s="144"/>
      <c r="B6" s="144"/>
      <c r="C6" s="146"/>
      <c r="D6" s="146"/>
      <c r="E6" s="121"/>
      <c r="F6" s="121"/>
    </row>
    <row r="7" spans="1:12" ht="16.5" customHeight="1">
      <c r="A7" s="619" t="s">
        <v>182</v>
      </c>
      <c r="B7" s="620"/>
      <c r="C7" s="640" t="str">
        <f>TRIM(Stm_ApplicationID)</f>
        <v/>
      </c>
      <c r="D7" s="641"/>
      <c r="E7" s="641"/>
      <c r="F7" s="642"/>
      <c r="G7" s="120"/>
    </row>
    <row r="8" spans="1:12" ht="12.75" customHeight="1">
      <c r="A8" s="144"/>
      <c r="B8" s="144"/>
      <c r="C8" s="146"/>
      <c r="D8" s="146"/>
      <c r="E8" s="121"/>
      <c r="F8" s="121"/>
    </row>
    <row r="9" spans="1:12" ht="16.5" customHeight="1">
      <c r="A9" s="619" t="s">
        <v>183</v>
      </c>
      <c r="B9" s="620"/>
      <c r="C9" s="621" t="str">
        <f>Stm_TaxDeduct</f>
        <v>Nein</v>
      </c>
      <c r="D9" s="622"/>
      <c r="E9" s="622"/>
      <c r="F9" s="623"/>
      <c r="G9" s="120"/>
    </row>
    <row r="10" spans="1:12" ht="12.75" customHeight="1">
      <c r="A10" s="144"/>
      <c r="B10" s="144"/>
      <c r="C10" s="144"/>
      <c r="D10" s="144"/>
    </row>
    <row r="11" spans="1:12" ht="16.5" customHeight="1">
      <c r="A11" s="630" t="s">
        <v>184</v>
      </c>
      <c r="B11" s="631"/>
      <c r="C11" s="122"/>
      <c r="D11" s="105" t="s">
        <v>185</v>
      </c>
      <c r="E11" s="123" t="s">
        <v>191</v>
      </c>
      <c r="F11" s="105" t="s">
        <v>186</v>
      </c>
    </row>
    <row r="12" spans="1:12" ht="16.5" customHeight="1">
      <c r="A12" s="632" t="s">
        <v>187</v>
      </c>
      <c r="B12" s="633"/>
      <c r="C12" s="122"/>
      <c r="D12" s="118" t="str">
        <f>IF(TRIM(Stm_SupportPeriodStart)="","",Stm_SupportPeriodStart)</f>
        <v/>
      </c>
      <c r="E12" s="124" t="s">
        <v>191</v>
      </c>
      <c r="F12" s="147" t="str">
        <f>IF(TRIM(Stm_SupportPeriodEnd)="","",Stm_SupportPeriodEnd)</f>
        <v/>
      </c>
    </row>
    <row r="13" spans="1:12" ht="16.5" customHeight="1">
      <c r="A13" s="125"/>
      <c r="B13" s="125"/>
      <c r="C13" s="126"/>
      <c r="D13" s="127"/>
      <c r="E13" s="128"/>
      <c r="F13" s="148"/>
    </row>
    <row r="14" spans="1:12" ht="16.5" customHeight="1">
      <c r="A14" s="129"/>
      <c r="B14" s="130" t="s">
        <v>192</v>
      </c>
      <c r="C14" s="634" t="s">
        <v>195</v>
      </c>
      <c r="D14" s="635"/>
      <c r="E14" s="635"/>
      <c r="F14" s="636"/>
      <c r="G14" s="120"/>
    </row>
    <row r="15" spans="1:12" ht="13.5" customHeight="1" thickBot="1"/>
    <row r="16" spans="1:12" ht="16.5" customHeight="1">
      <c r="A16" s="637" t="s">
        <v>194</v>
      </c>
      <c r="B16" s="638"/>
      <c r="C16" s="638"/>
      <c r="D16" s="638"/>
      <c r="E16" s="638"/>
      <c r="F16" s="638"/>
      <c r="G16" s="638"/>
      <c r="H16" s="638"/>
      <c r="I16" s="638"/>
      <c r="J16" s="638"/>
      <c r="K16" s="638"/>
      <c r="L16" s="639"/>
    </row>
    <row r="17" spans="1:12" ht="27" customHeight="1" thickBot="1">
      <c r="A17" s="624"/>
      <c r="B17" s="625"/>
      <c r="C17" s="625"/>
      <c r="D17" s="625"/>
      <c r="E17" s="625"/>
      <c r="F17" s="625"/>
      <c r="G17" s="625"/>
      <c r="H17" s="625"/>
      <c r="I17" s="625"/>
      <c r="J17" s="625"/>
      <c r="K17" s="625"/>
      <c r="L17" s="626"/>
    </row>
    <row r="18" spans="1:12" ht="12.75" customHeight="1"/>
    <row r="19" spans="1:12" ht="12.75" customHeight="1"/>
    <row r="20" spans="1:12" ht="12.75" customHeight="1"/>
    <row r="21" spans="1:12" ht="12.75" customHeight="1"/>
    <row r="22" spans="1:12" ht="12.75" customHeight="1"/>
    <row r="23" spans="1:12" ht="12.75" customHeight="1"/>
    <row r="24" spans="1:12" ht="12.75" customHeight="1"/>
    <row r="25" spans="1:12" ht="12.75" customHeight="1"/>
    <row r="26" spans="1:12" ht="12.75" customHeight="1"/>
    <row r="27" spans="1:12" ht="12.75" customHeight="1"/>
    <row r="28" spans="1:12" ht="12.75" hidden="1" customHeight="1"/>
    <row r="29" spans="1:12" ht="12.75" hidden="1" customHeight="1"/>
    <row r="30" spans="1:12" ht="12.75" hidden="1" customHeight="1"/>
    <row r="31" spans="1:12" ht="12.75" hidden="1" customHeight="1"/>
    <row r="32" spans="1:12" ht="12.75" hidden="1" customHeight="1"/>
    <row r="33" spans="1:12" ht="12.75" hidden="1" customHeight="1"/>
    <row r="34" spans="1:12" ht="12.75" hidden="1" customHeight="1"/>
    <row r="35" spans="1:12" ht="12.75" hidden="1" customHeight="1"/>
    <row r="36" spans="1:12" ht="12.75" hidden="1" customHeight="1"/>
    <row r="37" spans="1:12" ht="12.75" hidden="1" customHeight="1"/>
    <row r="38" spans="1:12" ht="12.75" hidden="1" customHeight="1"/>
    <row r="39" spans="1:12" ht="12.75" hidden="1" customHeight="1"/>
    <row r="40" spans="1:12" ht="12.75" hidden="1" customHeight="1"/>
    <row r="41" spans="1:12" ht="12.75" hidden="1" customHeight="1">
      <c r="A41">
        <v>31</v>
      </c>
      <c r="B41">
        <v>971</v>
      </c>
      <c r="C41">
        <v>1</v>
      </c>
      <c r="D41">
        <v>1</v>
      </c>
      <c r="F41" t="s">
        <v>195</v>
      </c>
      <c r="G41" t="s">
        <v>193</v>
      </c>
      <c r="H41" t="s">
        <v>196</v>
      </c>
    </row>
    <row r="42" spans="1:12" ht="20.25" customHeight="1">
      <c r="A42" s="627" t="s">
        <v>197</v>
      </c>
      <c r="B42" s="628"/>
      <c r="C42" s="628"/>
      <c r="D42" s="628"/>
      <c r="E42" s="628"/>
      <c r="F42" s="628"/>
      <c r="G42" s="628"/>
      <c r="H42" s="628"/>
      <c r="I42" s="628"/>
      <c r="J42" s="628"/>
      <c r="K42" s="628"/>
      <c r="L42" s="629"/>
    </row>
    <row r="43" spans="1:12" ht="40.5" customHeight="1">
      <c r="A43" s="131" t="s">
        <v>198</v>
      </c>
      <c r="B43" s="131" t="s">
        <v>199</v>
      </c>
      <c r="C43" s="131" t="s">
        <v>195</v>
      </c>
      <c r="D43" s="132" t="s">
        <v>200</v>
      </c>
      <c r="E43" s="133" t="s">
        <v>201</v>
      </c>
      <c r="F43" s="133" t="s">
        <v>202</v>
      </c>
      <c r="G43" s="133" t="s">
        <v>203</v>
      </c>
      <c r="H43" s="133" t="s">
        <v>204</v>
      </c>
      <c r="I43" s="134" t="s">
        <v>205</v>
      </c>
      <c r="J43" s="134" t="s">
        <v>206</v>
      </c>
      <c r="K43" s="135" t="s">
        <v>207</v>
      </c>
      <c r="L43" s="136" t="s">
        <v>208</v>
      </c>
    </row>
    <row r="44" spans="1:12" ht="12.75" customHeight="1">
      <c r="A44" s="137"/>
      <c r="B44" s="137"/>
      <c r="C44" s="138"/>
      <c r="D44" s="139"/>
      <c r="E44" s="139"/>
      <c r="F44" s="139"/>
      <c r="G44" s="139"/>
      <c r="H44" s="139"/>
      <c r="I44" s="139"/>
      <c r="J44" s="139"/>
      <c r="K44" s="139"/>
      <c r="L44" s="139"/>
    </row>
    <row r="45" spans="1:12" ht="12.75" customHeight="1">
      <c r="A45" s="140"/>
      <c r="B45" s="141" t="s">
        <v>209</v>
      </c>
      <c r="C45" s="138"/>
      <c r="D45" s="139"/>
      <c r="E45" s="139"/>
      <c r="F45" s="139"/>
      <c r="G45" s="139"/>
      <c r="H45" s="139"/>
      <c r="I45" s="139"/>
      <c r="J45" s="139"/>
      <c r="K45" s="139"/>
      <c r="L45" s="142"/>
    </row>
    <row r="46" spans="1:12" ht="12.75" customHeight="1"/>
    <row r="47" spans="1:12" ht="12.75" customHeight="1">
      <c r="A47" s="140"/>
      <c r="B47" s="141" t="s">
        <v>210</v>
      </c>
      <c r="C47" s="143"/>
      <c r="D47" s="139"/>
      <c r="E47" s="139"/>
      <c r="F47" s="139"/>
      <c r="G47" s="139"/>
      <c r="H47" s="139"/>
      <c r="I47" s="139"/>
      <c r="J47" s="139"/>
      <c r="K47" s="139"/>
      <c r="L47" s="142"/>
    </row>
  </sheetData>
  <sheetProtection password="C749" sheet="1" objects="1" scenarios="1"/>
  <mergeCells count="15">
    <mergeCell ref="A7:B7"/>
    <mergeCell ref="C7:F7"/>
    <mergeCell ref="A1:L1"/>
    <mergeCell ref="A3:B3"/>
    <mergeCell ref="C3:F3"/>
    <mergeCell ref="A5:B5"/>
    <mergeCell ref="C5:F5"/>
    <mergeCell ref="A9:B9"/>
    <mergeCell ref="C9:F9"/>
    <mergeCell ref="A17:L17"/>
    <mergeCell ref="A42:L42"/>
    <mergeCell ref="A11:B11"/>
    <mergeCell ref="A12:B12"/>
    <mergeCell ref="C14:F14"/>
    <mergeCell ref="A16:L16"/>
  </mergeCells>
  <phoneticPr fontId="0" type="noConversion"/>
  <dataValidations count="1">
    <dataValidation type="list" allowBlank="1" showInputMessage="1" showErrorMessage="1" sqref="C14:F14">
      <formula1>"Fördergegenstand,Teilprojekt,Codierung / Fördergegenstand"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&amp;LÜbersicht&amp;CVersion 13 / Feb. 2021&amp;RSeite &amp;P von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TInvestSachkosten">
    <pageSetUpPr autoPageBreaks="0"/>
  </sheetPr>
  <dimension ref="A1:AQ43"/>
  <sheetViews>
    <sheetView showGridLines="0" zoomScaleNormal="200" workbookViewId="0"/>
  </sheetViews>
  <sheetFormatPr baseColWidth="10" defaultRowHeight="13.2"/>
  <cols>
    <col min="2" max="2" width="10" customWidth="1"/>
    <col min="3" max="3" width="10.6640625" customWidth="1"/>
    <col min="4" max="4" width="22.88671875" customWidth="1"/>
    <col min="5" max="5" width="16.33203125" customWidth="1"/>
    <col min="6" max="6" width="27.88671875" customWidth="1"/>
    <col min="7" max="7" width="31.6640625" customWidth="1"/>
    <col min="8" max="8" width="15.109375" customWidth="1"/>
    <col min="9" max="10" width="14.33203125" customWidth="1"/>
    <col min="11" max="11" width="8.5546875" customWidth="1"/>
    <col min="12" max="13" width="14.33203125" customWidth="1"/>
    <col min="14" max="16" width="13.5546875" customWidth="1"/>
    <col min="17" max="17" width="8.5546875" customWidth="1"/>
    <col min="18" max="19" width="15.88671875" customWidth="1"/>
    <col min="20" max="22" width="17.109375" customWidth="1"/>
    <col min="23" max="23" width="14" customWidth="1"/>
    <col min="24" max="27" width="17.109375" customWidth="1"/>
    <col min="28" max="29" width="25.6640625" customWidth="1"/>
    <col min="30" max="32" width="17.109375" customWidth="1"/>
    <col min="33" max="33" width="14" customWidth="1"/>
    <col min="34" max="37" width="17.109375" customWidth="1"/>
    <col min="38" max="38" width="28.5546875" customWidth="1"/>
    <col min="39" max="41" width="17.109375" customWidth="1"/>
    <col min="42" max="42" width="28.5546875" customWidth="1"/>
    <col min="43" max="43" width="0" hidden="1" customWidth="1"/>
  </cols>
  <sheetData>
    <row r="1" spans="1:38" ht="21.75" customHeight="1">
      <c r="A1" s="149" t="s">
        <v>211</v>
      </c>
      <c r="B1" s="149" t="s">
        <v>212</v>
      </c>
      <c r="C1" s="653" t="s">
        <v>213</v>
      </c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</row>
    <row r="2" spans="1:38" ht="21.75" customHeight="1">
      <c r="A2" s="149" t="s">
        <v>211</v>
      </c>
      <c r="B2" s="149" t="s">
        <v>214</v>
      </c>
      <c r="C2" s="150" t="s">
        <v>215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607"/>
      <c r="R2" s="607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</row>
    <row r="3" spans="1:38" ht="21.75" customHeight="1">
      <c r="A3" s="149" t="s">
        <v>211</v>
      </c>
      <c r="B3" s="149" t="s">
        <v>216</v>
      </c>
      <c r="C3" s="150" t="s">
        <v>217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607"/>
      <c r="R3" s="607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</row>
    <row r="4" spans="1:38" ht="14.25" customHeight="1">
      <c r="A4" s="149" t="s">
        <v>218</v>
      </c>
      <c r="B4" s="96"/>
      <c r="C4" s="96"/>
      <c r="D4" s="96"/>
      <c r="E4" s="96"/>
      <c r="F4" s="96"/>
      <c r="G4" s="96"/>
      <c r="H4" s="151"/>
      <c r="I4" s="96"/>
      <c r="J4" s="96"/>
      <c r="K4" s="96"/>
      <c r="L4" s="96"/>
      <c r="M4" s="96"/>
      <c r="N4" s="96"/>
      <c r="O4" s="96"/>
      <c r="P4" s="96"/>
      <c r="Q4" s="96"/>
      <c r="R4" s="152" t="s">
        <v>83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</row>
    <row r="5" spans="1:38" ht="16.5" customHeight="1">
      <c r="A5" s="149" t="s">
        <v>218</v>
      </c>
      <c r="B5" s="96"/>
      <c r="C5" s="619" t="s">
        <v>180</v>
      </c>
      <c r="D5" s="620"/>
      <c r="E5" s="654"/>
      <c r="F5" s="655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</row>
    <row r="6" spans="1:38" ht="6.75" customHeight="1">
      <c r="A6" s="149" t="s">
        <v>218</v>
      </c>
      <c r="B6" s="96"/>
      <c r="C6" s="144"/>
      <c r="D6" s="144"/>
      <c r="E6" s="144"/>
      <c r="F6" s="144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</row>
    <row r="7" spans="1:38" ht="16.5" customHeight="1">
      <c r="A7" s="149" t="s">
        <v>218</v>
      </c>
      <c r="B7" s="96"/>
      <c r="C7" s="619" t="s">
        <v>181</v>
      </c>
      <c r="D7" s="620"/>
      <c r="E7" s="654"/>
      <c r="F7" s="655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</row>
    <row r="8" spans="1:38" ht="6.75" customHeight="1">
      <c r="A8" s="149" t="s">
        <v>218</v>
      </c>
      <c r="B8" s="96"/>
      <c r="C8" s="144"/>
      <c r="D8" s="144"/>
      <c r="E8" s="146"/>
      <c r="F8" s="14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</row>
    <row r="9" spans="1:38" ht="16.5" customHeight="1">
      <c r="A9" s="149" t="s">
        <v>218</v>
      </c>
      <c r="B9" s="96"/>
      <c r="C9" s="619" t="s">
        <v>182</v>
      </c>
      <c r="D9" s="620"/>
      <c r="E9" s="659"/>
      <c r="F9" s="655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38" ht="6.75" customHeight="1">
      <c r="A10" s="149" t="s">
        <v>218</v>
      </c>
      <c r="B10" s="96"/>
      <c r="C10" s="144"/>
      <c r="D10" s="144"/>
      <c r="E10" s="146"/>
      <c r="F10" s="14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</row>
    <row r="11" spans="1:38" ht="16.5" customHeight="1">
      <c r="A11" s="149" t="s">
        <v>218</v>
      </c>
      <c r="B11" s="96"/>
      <c r="C11" s="619" t="s">
        <v>219</v>
      </c>
      <c r="D11" s="673"/>
      <c r="E11" s="674"/>
      <c r="F11" s="675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</row>
    <row r="12" spans="1:38" ht="16.5" hidden="1" customHeight="1">
      <c r="A12" s="149"/>
      <c r="B12" s="96"/>
      <c r="C12" s="668"/>
      <c r="D12" s="668"/>
      <c r="E12" s="669"/>
      <c r="F12" s="669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</row>
    <row r="13" spans="1:38" ht="6.75" customHeight="1">
      <c r="A13" s="149" t="s">
        <v>218</v>
      </c>
      <c r="B13" s="96"/>
      <c r="C13" s="144"/>
      <c r="D13" s="144"/>
      <c r="E13" s="146"/>
      <c r="F13" s="14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</row>
    <row r="14" spans="1:38" ht="16.5" customHeight="1">
      <c r="A14" s="149" t="s">
        <v>218</v>
      </c>
      <c r="B14" s="96"/>
      <c r="C14" s="619" t="s">
        <v>183</v>
      </c>
      <c r="D14" s="620"/>
      <c r="E14" s="663" t="str">
        <f>E15</f>
        <v>Ja</v>
      </c>
      <c r="F14" s="664"/>
      <c r="G14" s="153"/>
      <c r="H14" s="154" t="s">
        <v>220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</row>
    <row r="15" spans="1:38" ht="16.5" hidden="1" customHeight="1">
      <c r="A15" s="149"/>
      <c r="B15" s="96"/>
      <c r="C15" s="155"/>
      <c r="D15" s="156"/>
      <c r="E15" s="157" t="str">
        <f>IF(F15=1,"Ja","Nein")</f>
        <v>Ja</v>
      </c>
      <c r="F15" s="158">
        <v>1</v>
      </c>
      <c r="G15" s="153"/>
      <c r="H15" s="154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</row>
    <row r="16" spans="1:38" ht="6.75" customHeight="1">
      <c r="A16" s="149" t="s">
        <v>218</v>
      </c>
      <c r="B16" s="159"/>
      <c r="C16" s="144"/>
      <c r="D16" s="144"/>
      <c r="E16" s="144"/>
      <c r="F16" s="144"/>
      <c r="G16" s="153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</row>
    <row r="17" spans="1:43" ht="16.5" customHeight="1">
      <c r="A17" s="149" t="s">
        <v>218</v>
      </c>
      <c r="B17" s="96"/>
      <c r="C17" s="630" t="s">
        <v>184</v>
      </c>
      <c r="D17" s="631"/>
      <c r="E17" s="105" t="s">
        <v>185</v>
      </c>
      <c r="F17" s="105" t="s">
        <v>186</v>
      </c>
      <c r="G17" s="153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</row>
    <row r="18" spans="1:43" ht="16.5" customHeight="1">
      <c r="A18" s="149" t="s">
        <v>218</v>
      </c>
      <c r="B18" s="96"/>
      <c r="C18" s="632" t="s">
        <v>187</v>
      </c>
      <c r="D18" s="633"/>
      <c r="E18" s="160"/>
      <c r="F18" s="161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</row>
    <row r="19" spans="1:43" ht="16.5" customHeight="1" thickBot="1">
      <c r="A19" s="149" t="s">
        <v>218</v>
      </c>
      <c r="B19" s="96"/>
      <c r="C19" s="162"/>
      <c r="D19" s="162"/>
      <c r="E19" s="162"/>
      <c r="F19" s="163"/>
      <c r="G19" s="164"/>
      <c r="H19" s="164"/>
      <c r="I19" s="164"/>
      <c r="J19" s="164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</row>
    <row r="20" spans="1:43" ht="18.75" customHeight="1">
      <c r="A20" s="149" t="s">
        <v>218</v>
      </c>
      <c r="B20" s="96"/>
      <c r="C20" s="650" t="s">
        <v>194</v>
      </c>
      <c r="D20" s="651"/>
      <c r="E20" s="651"/>
      <c r="F20" s="652"/>
      <c r="G20" s="164"/>
      <c r="H20" s="164"/>
      <c r="I20" s="164"/>
      <c r="J20" s="164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</row>
    <row r="21" spans="1:43" ht="24.75" customHeight="1" thickBot="1">
      <c r="A21" s="149" t="s">
        <v>218</v>
      </c>
      <c r="B21" s="96"/>
      <c r="C21" s="165"/>
      <c r="D21" s="166"/>
      <c r="E21" s="167"/>
      <c r="F21" s="168"/>
      <c r="G21" s="164"/>
      <c r="H21" s="164"/>
      <c r="I21" s="164"/>
      <c r="J21" s="164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</row>
    <row r="22" spans="1:43" ht="16.5" customHeight="1">
      <c r="A22" s="149" t="s">
        <v>218</v>
      </c>
      <c r="B22" s="96"/>
      <c r="C22" s="96"/>
      <c r="D22" s="96"/>
      <c r="E22" s="162"/>
      <c r="F22" s="163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</row>
    <row r="23" spans="1:43" ht="15" customHeight="1" thickBot="1">
      <c r="A23" s="149" t="s">
        <v>221</v>
      </c>
      <c r="B23" s="149" t="s">
        <v>221</v>
      </c>
      <c r="C23" s="149" t="s">
        <v>218</v>
      </c>
      <c r="D23" s="149" t="s">
        <v>218</v>
      </c>
      <c r="E23" s="169" t="s">
        <v>218</v>
      </c>
      <c r="F23" s="96" t="s">
        <v>218</v>
      </c>
      <c r="G23" s="149" t="s">
        <v>222</v>
      </c>
      <c r="H23" s="96" t="s">
        <v>218</v>
      </c>
      <c r="I23" s="149" t="s">
        <v>222</v>
      </c>
      <c r="J23" s="96" t="s">
        <v>218</v>
      </c>
      <c r="K23" s="96"/>
      <c r="L23" s="96" t="s">
        <v>218</v>
      </c>
      <c r="M23" s="96"/>
      <c r="N23" s="149" t="s">
        <v>222</v>
      </c>
      <c r="O23" s="149" t="s">
        <v>222</v>
      </c>
      <c r="P23" s="149" t="s">
        <v>222</v>
      </c>
      <c r="Q23" s="149" t="s">
        <v>222</v>
      </c>
      <c r="R23" s="149" t="s">
        <v>218</v>
      </c>
      <c r="S23" s="149" t="s">
        <v>223</v>
      </c>
      <c r="T23" s="149" t="s">
        <v>223</v>
      </c>
      <c r="U23" s="149" t="s">
        <v>223</v>
      </c>
      <c r="V23" s="149" t="s">
        <v>223</v>
      </c>
      <c r="W23" s="149" t="s">
        <v>223</v>
      </c>
      <c r="X23" s="149" t="s">
        <v>223</v>
      </c>
      <c r="Y23" s="149" t="s">
        <v>223</v>
      </c>
      <c r="Z23" s="149" t="s">
        <v>223</v>
      </c>
      <c r="AA23" s="149" t="s">
        <v>224</v>
      </c>
      <c r="AB23" s="149" t="s">
        <v>224</v>
      </c>
      <c r="AC23" s="149" t="s">
        <v>225</v>
      </c>
      <c r="AD23" s="149" t="s">
        <v>225</v>
      </c>
      <c r="AE23" s="149" t="s">
        <v>225</v>
      </c>
      <c r="AF23" s="149" t="s">
        <v>225</v>
      </c>
      <c r="AG23" s="149" t="s">
        <v>225</v>
      </c>
      <c r="AH23" s="149" t="s">
        <v>225</v>
      </c>
      <c r="AI23" s="149" t="s">
        <v>225</v>
      </c>
      <c r="AJ23" s="149" t="s">
        <v>225</v>
      </c>
      <c r="AK23" s="149" t="s">
        <v>226</v>
      </c>
      <c r="AL23" s="149" t="s">
        <v>226</v>
      </c>
      <c r="AM23" s="149" t="s">
        <v>223</v>
      </c>
      <c r="AN23" s="149" t="s">
        <v>223</v>
      </c>
      <c r="AO23" s="149" t="s">
        <v>224</v>
      </c>
      <c r="AP23" s="149" t="s">
        <v>224</v>
      </c>
    </row>
    <row r="24" spans="1:43" ht="22.5" customHeight="1" thickBot="1">
      <c r="A24" s="149" t="s">
        <v>218</v>
      </c>
      <c r="B24" s="96"/>
      <c r="C24" s="670" t="s">
        <v>227</v>
      </c>
      <c r="D24" s="671"/>
      <c r="E24" s="671"/>
      <c r="F24" s="671"/>
      <c r="G24" s="671"/>
      <c r="H24" s="671"/>
      <c r="I24" s="671"/>
      <c r="J24" s="671"/>
      <c r="K24" s="671"/>
      <c r="L24" s="671"/>
      <c r="M24" s="671"/>
      <c r="N24" s="671"/>
      <c r="O24" s="671"/>
      <c r="P24" s="671"/>
      <c r="Q24" s="671"/>
      <c r="R24" s="672"/>
      <c r="S24" s="665" t="s">
        <v>228</v>
      </c>
      <c r="T24" s="666"/>
      <c r="U24" s="666"/>
      <c r="V24" s="666"/>
      <c r="W24" s="666"/>
      <c r="X24" s="666"/>
      <c r="Y24" s="666"/>
      <c r="Z24" s="666"/>
      <c r="AA24" s="666"/>
      <c r="AB24" s="667"/>
      <c r="AC24" s="170" t="s">
        <v>229</v>
      </c>
      <c r="AD24" s="660" t="s">
        <v>230</v>
      </c>
      <c r="AE24" s="661"/>
      <c r="AF24" s="661"/>
      <c r="AG24" s="661"/>
      <c r="AH24" s="661"/>
      <c r="AI24" s="661"/>
      <c r="AJ24" s="661"/>
      <c r="AK24" s="661"/>
      <c r="AL24" s="662"/>
      <c r="AM24" s="656" t="s">
        <v>231</v>
      </c>
      <c r="AN24" s="657"/>
      <c r="AO24" s="657"/>
      <c r="AP24" s="658"/>
      <c r="AQ24" s="171"/>
    </row>
    <row r="25" spans="1:43" ht="60" customHeight="1" thickBot="1">
      <c r="A25" s="149" t="s">
        <v>218</v>
      </c>
      <c r="B25" s="172" t="s">
        <v>232</v>
      </c>
      <c r="C25" s="173" t="s">
        <v>233</v>
      </c>
      <c r="D25" s="174" t="s">
        <v>234</v>
      </c>
      <c r="E25" s="175" t="s">
        <v>235</v>
      </c>
      <c r="F25" s="175" t="s">
        <v>236</v>
      </c>
      <c r="G25" s="175" t="s">
        <v>237</v>
      </c>
      <c r="H25" s="174" t="s">
        <v>238</v>
      </c>
      <c r="I25" s="174" t="s">
        <v>239</v>
      </c>
      <c r="J25" s="174" t="s">
        <v>428</v>
      </c>
      <c r="K25" s="174" t="s">
        <v>240</v>
      </c>
      <c r="L25" s="174" t="s">
        <v>429</v>
      </c>
      <c r="M25" s="174" t="s">
        <v>241</v>
      </c>
      <c r="N25" s="174" t="s">
        <v>242</v>
      </c>
      <c r="O25" s="176" t="s">
        <v>243</v>
      </c>
      <c r="P25" s="174" t="s">
        <v>244</v>
      </c>
      <c r="Q25" s="174" t="s">
        <v>245</v>
      </c>
      <c r="R25" s="177" t="s">
        <v>246</v>
      </c>
      <c r="S25" s="178" t="s">
        <v>247</v>
      </c>
      <c r="T25" s="179" t="s">
        <v>248</v>
      </c>
      <c r="U25" s="180" t="s">
        <v>249</v>
      </c>
      <c r="V25" s="181" t="s">
        <v>250</v>
      </c>
      <c r="W25" s="179" t="s">
        <v>251</v>
      </c>
      <c r="X25" s="179" t="s">
        <v>252</v>
      </c>
      <c r="Y25" s="182" t="s">
        <v>253</v>
      </c>
      <c r="Z25" s="179" t="s">
        <v>254</v>
      </c>
      <c r="AA25" s="179" t="s">
        <v>255</v>
      </c>
      <c r="AB25" s="177" t="s">
        <v>256</v>
      </c>
      <c r="AC25" s="183" t="s">
        <v>257</v>
      </c>
      <c r="AD25" s="184" t="s">
        <v>258</v>
      </c>
      <c r="AE25" s="185" t="s">
        <v>259</v>
      </c>
      <c r="AF25" s="184" t="s">
        <v>260</v>
      </c>
      <c r="AG25" s="186" t="s">
        <v>205</v>
      </c>
      <c r="AH25" s="186" t="s">
        <v>261</v>
      </c>
      <c r="AI25" s="187" t="s">
        <v>262</v>
      </c>
      <c r="AJ25" s="186" t="s">
        <v>263</v>
      </c>
      <c r="AK25" s="186" t="s">
        <v>206</v>
      </c>
      <c r="AL25" s="188" t="s">
        <v>264</v>
      </c>
      <c r="AM25" s="189" t="s">
        <v>265</v>
      </c>
      <c r="AN25" s="189" t="s">
        <v>266</v>
      </c>
      <c r="AO25" s="189" t="s">
        <v>267</v>
      </c>
      <c r="AP25" s="190" t="s">
        <v>268</v>
      </c>
      <c r="AQ25" s="171"/>
    </row>
    <row r="26" spans="1:43" ht="14.4">
      <c r="A26" s="149" t="s">
        <v>218</v>
      </c>
      <c r="B26" s="172" t="s">
        <v>269</v>
      </c>
      <c r="C26" s="191">
        <v>1</v>
      </c>
      <c r="D26" s="192"/>
      <c r="E26" s="193"/>
      <c r="F26" s="192"/>
      <c r="G26" s="194"/>
      <c r="H26" s="195"/>
      <c r="I26" s="193"/>
      <c r="J26" s="196"/>
      <c r="K26" s="197">
        <v>0.2</v>
      </c>
      <c r="L26" s="196">
        <f t="shared" ref="L26:L32" si="0">IF(OR(ISBLANK(J26),ISBLANK(K26)),0,ROUND(J26 / (1+K26),2))</f>
        <v>0</v>
      </c>
      <c r="M26" s="198">
        <f t="shared" ref="M26:M35" si="1">IF($E$14="Nein",J26,L26)</f>
        <v>0</v>
      </c>
      <c r="N26" s="196"/>
      <c r="O26" s="199"/>
      <c r="P26" s="200">
        <f t="shared" ref="P26:P35" si="2">ROUND((M26-N26)*(1-O26),2)</f>
        <v>0</v>
      </c>
      <c r="Q26" s="201"/>
      <c r="R26" s="202">
        <f t="shared" ref="R26:R32" si="3">ROUND(P26*(1-Q26),2)</f>
        <v>0</v>
      </c>
      <c r="S26" s="203"/>
      <c r="T26" s="204"/>
      <c r="U26" s="205"/>
      <c r="V26" s="206"/>
      <c r="W26" s="207">
        <f t="shared" ref="W26:W35" si="4">ROUND((M26-N26-T26)*(1-O26-U26)*(1-Q26-V26),2)</f>
        <v>0</v>
      </c>
      <c r="X26" s="204"/>
      <c r="Y26" s="208"/>
      <c r="Z26" s="209"/>
      <c r="AA26" s="207">
        <f t="shared" ref="AA26:AA35" si="5">ROUND((M26-N26-T26-X26)*(1-O26-U26-Y26)*(1-Q26-V26-Z26),2)</f>
        <v>0</v>
      </c>
      <c r="AB26" s="210"/>
      <c r="AC26" s="211"/>
      <c r="AD26" s="212"/>
      <c r="AE26" s="205"/>
      <c r="AF26" s="206"/>
      <c r="AG26" s="207">
        <f t="shared" ref="AG26:AG35" si="6">ROUND((M26-N26-T26-X26-AD26)*(1-O26-U26-Y26-AE26)*(1-Q26-V26-Z26-AF26),2)</f>
        <v>0</v>
      </c>
      <c r="AH26" s="204"/>
      <c r="AI26" s="213"/>
      <c r="AJ26" s="214"/>
      <c r="AK26" s="207">
        <f t="shared" ref="AK26:AK35" si="7">ROUND((M26-N26-T26-X26-AD26-AH26)*(1-O26-U26-Y26-AE26-AI26)*(1-Q26-V26-Z26-AF26-AJ26),2)</f>
        <v>0</v>
      </c>
      <c r="AL26" s="210"/>
      <c r="AM26" s="215">
        <f t="shared" ref="AM26:AM32" si="8">AK26</f>
        <v>0</v>
      </c>
      <c r="AN26" s="216"/>
      <c r="AO26" s="217">
        <f t="shared" ref="AO26:AO32" si="9">AM26*AN26</f>
        <v>0</v>
      </c>
      <c r="AP26" s="218"/>
      <c r="AQ26" s="171"/>
    </row>
    <row r="27" spans="1:43" ht="14.4">
      <c r="A27" s="149" t="s">
        <v>218</v>
      </c>
      <c r="B27" s="172" t="s">
        <v>269</v>
      </c>
      <c r="C27" s="219">
        <f t="shared" ref="C27:C32" si="10">C26+1</f>
        <v>2</v>
      </c>
      <c r="D27" s="192"/>
      <c r="E27" s="193"/>
      <c r="F27" s="192"/>
      <c r="G27" s="194"/>
      <c r="H27" s="195"/>
      <c r="I27" s="193"/>
      <c r="J27" s="196"/>
      <c r="K27" s="197">
        <v>0.2</v>
      </c>
      <c r="L27" s="196">
        <f t="shared" si="0"/>
        <v>0</v>
      </c>
      <c r="M27" s="198">
        <f t="shared" si="1"/>
        <v>0</v>
      </c>
      <c r="N27" s="196"/>
      <c r="O27" s="199"/>
      <c r="P27" s="200">
        <f t="shared" si="2"/>
        <v>0</v>
      </c>
      <c r="Q27" s="201"/>
      <c r="R27" s="202">
        <f t="shared" si="3"/>
        <v>0</v>
      </c>
      <c r="S27" s="203"/>
      <c r="T27" s="204"/>
      <c r="U27" s="205"/>
      <c r="V27" s="206"/>
      <c r="W27" s="207">
        <f t="shared" si="4"/>
        <v>0</v>
      </c>
      <c r="X27" s="204"/>
      <c r="Y27" s="208"/>
      <c r="Z27" s="209"/>
      <c r="AA27" s="207">
        <f t="shared" si="5"/>
        <v>0</v>
      </c>
      <c r="AB27" s="210"/>
      <c r="AC27" s="211"/>
      <c r="AD27" s="212"/>
      <c r="AE27" s="205"/>
      <c r="AF27" s="206"/>
      <c r="AG27" s="207">
        <f t="shared" si="6"/>
        <v>0</v>
      </c>
      <c r="AH27" s="204"/>
      <c r="AI27" s="213"/>
      <c r="AJ27" s="214"/>
      <c r="AK27" s="207">
        <f t="shared" si="7"/>
        <v>0</v>
      </c>
      <c r="AL27" s="210"/>
      <c r="AM27" s="215">
        <f t="shared" si="8"/>
        <v>0</v>
      </c>
      <c r="AN27" s="220"/>
      <c r="AO27" s="221">
        <f t="shared" si="9"/>
        <v>0</v>
      </c>
      <c r="AP27" s="222"/>
      <c r="AQ27" s="171"/>
    </row>
    <row r="28" spans="1:43" ht="14.4">
      <c r="A28" s="149" t="s">
        <v>218</v>
      </c>
      <c r="B28" s="172" t="s">
        <v>269</v>
      </c>
      <c r="C28" s="219">
        <f t="shared" si="10"/>
        <v>3</v>
      </c>
      <c r="D28" s="192"/>
      <c r="E28" s="193"/>
      <c r="F28" s="192"/>
      <c r="G28" s="194"/>
      <c r="H28" s="195"/>
      <c r="I28" s="193"/>
      <c r="J28" s="196"/>
      <c r="K28" s="197">
        <v>0.2</v>
      </c>
      <c r="L28" s="196">
        <f t="shared" si="0"/>
        <v>0</v>
      </c>
      <c r="M28" s="198">
        <f t="shared" si="1"/>
        <v>0</v>
      </c>
      <c r="N28" s="196"/>
      <c r="O28" s="199"/>
      <c r="P28" s="200">
        <f t="shared" si="2"/>
        <v>0</v>
      </c>
      <c r="Q28" s="201"/>
      <c r="R28" s="202">
        <f t="shared" si="3"/>
        <v>0</v>
      </c>
      <c r="S28" s="203"/>
      <c r="T28" s="204"/>
      <c r="U28" s="205"/>
      <c r="V28" s="206"/>
      <c r="W28" s="207">
        <f t="shared" si="4"/>
        <v>0</v>
      </c>
      <c r="X28" s="204"/>
      <c r="Y28" s="208"/>
      <c r="Z28" s="209"/>
      <c r="AA28" s="207">
        <f t="shared" si="5"/>
        <v>0</v>
      </c>
      <c r="AB28" s="210"/>
      <c r="AC28" s="211"/>
      <c r="AD28" s="212"/>
      <c r="AE28" s="205"/>
      <c r="AF28" s="206"/>
      <c r="AG28" s="207">
        <f t="shared" si="6"/>
        <v>0</v>
      </c>
      <c r="AH28" s="204"/>
      <c r="AI28" s="213"/>
      <c r="AJ28" s="214"/>
      <c r="AK28" s="207">
        <f t="shared" si="7"/>
        <v>0</v>
      </c>
      <c r="AL28" s="210"/>
      <c r="AM28" s="215">
        <f t="shared" si="8"/>
        <v>0</v>
      </c>
      <c r="AN28" s="220"/>
      <c r="AO28" s="221">
        <f t="shared" si="9"/>
        <v>0</v>
      </c>
      <c r="AP28" s="222"/>
      <c r="AQ28" s="171"/>
    </row>
    <row r="29" spans="1:43" ht="14.4">
      <c r="A29" s="149" t="s">
        <v>218</v>
      </c>
      <c r="B29" s="172" t="s">
        <v>269</v>
      </c>
      <c r="C29" s="219">
        <f t="shared" si="10"/>
        <v>4</v>
      </c>
      <c r="D29" s="192"/>
      <c r="E29" s="193"/>
      <c r="F29" s="192"/>
      <c r="G29" s="194"/>
      <c r="H29" s="195"/>
      <c r="I29" s="193"/>
      <c r="J29" s="196"/>
      <c r="K29" s="197">
        <v>0.2</v>
      </c>
      <c r="L29" s="196">
        <f t="shared" si="0"/>
        <v>0</v>
      </c>
      <c r="M29" s="198">
        <f t="shared" si="1"/>
        <v>0</v>
      </c>
      <c r="N29" s="196"/>
      <c r="O29" s="199"/>
      <c r="P29" s="200">
        <f t="shared" si="2"/>
        <v>0</v>
      </c>
      <c r="Q29" s="201"/>
      <c r="R29" s="202">
        <f t="shared" si="3"/>
        <v>0</v>
      </c>
      <c r="S29" s="203"/>
      <c r="T29" s="204"/>
      <c r="U29" s="205"/>
      <c r="V29" s="206"/>
      <c r="W29" s="207">
        <f t="shared" si="4"/>
        <v>0</v>
      </c>
      <c r="X29" s="204"/>
      <c r="Y29" s="208"/>
      <c r="Z29" s="209"/>
      <c r="AA29" s="207">
        <f t="shared" si="5"/>
        <v>0</v>
      </c>
      <c r="AB29" s="210"/>
      <c r="AC29" s="211"/>
      <c r="AD29" s="212"/>
      <c r="AE29" s="205"/>
      <c r="AF29" s="206"/>
      <c r="AG29" s="207">
        <f t="shared" si="6"/>
        <v>0</v>
      </c>
      <c r="AH29" s="204"/>
      <c r="AI29" s="213"/>
      <c r="AJ29" s="214"/>
      <c r="AK29" s="207">
        <f t="shared" si="7"/>
        <v>0</v>
      </c>
      <c r="AL29" s="210"/>
      <c r="AM29" s="215">
        <f t="shared" si="8"/>
        <v>0</v>
      </c>
      <c r="AN29" s="220"/>
      <c r="AO29" s="221">
        <f t="shared" si="9"/>
        <v>0</v>
      </c>
      <c r="AP29" s="222"/>
      <c r="AQ29" s="171"/>
    </row>
    <row r="30" spans="1:43" ht="14.4">
      <c r="A30" s="149" t="s">
        <v>218</v>
      </c>
      <c r="B30" s="172" t="s">
        <v>269</v>
      </c>
      <c r="C30" s="219">
        <f t="shared" si="10"/>
        <v>5</v>
      </c>
      <c r="D30" s="192"/>
      <c r="E30" s="193"/>
      <c r="F30" s="192"/>
      <c r="G30" s="194"/>
      <c r="H30" s="195"/>
      <c r="I30" s="193"/>
      <c r="J30" s="196"/>
      <c r="K30" s="197">
        <v>0.2</v>
      </c>
      <c r="L30" s="196">
        <f t="shared" si="0"/>
        <v>0</v>
      </c>
      <c r="M30" s="198">
        <f t="shared" si="1"/>
        <v>0</v>
      </c>
      <c r="N30" s="196"/>
      <c r="O30" s="199"/>
      <c r="P30" s="200">
        <f t="shared" si="2"/>
        <v>0</v>
      </c>
      <c r="Q30" s="201"/>
      <c r="R30" s="202">
        <f t="shared" si="3"/>
        <v>0</v>
      </c>
      <c r="S30" s="203"/>
      <c r="T30" s="204"/>
      <c r="U30" s="205"/>
      <c r="V30" s="206"/>
      <c r="W30" s="207">
        <f t="shared" si="4"/>
        <v>0</v>
      </c>
      <c r="X30" s="204"/>
      <c r="Y30" s="208"/>
      <c r="Z30" s="209"/>
      <c r="AA30" s="207">
        <f t="shared" si="5"/>
        <v>0</v>
      </c>
      <c r="AB30" s="210"/>
      <c r="AC30" s="211"/>
      <c r="AD30" s="212"/>
      <c r="AE30" s="205"/>
      <c r="AF30" s="206"/>
      <c r="AG30" s="207">
        <f t="shared" si="6"/>
        <v>0</v>
      </c>
      <c r="AH30" s="204"/>
      <c r="AI30" s="213"/>
      <c r="AJ30" s="214"/>
      <c r="AK30" s="207">
        <f t="shared" si="7"/>
        <v>0</v>
      </c>
      <c r="AL30" s="210"/>
      <c r="AM30" s="215">
        <f t="shared" si="8"/>
        <v>0</v>
      </c>
      <c r="AN30" s="220"/>
      <c r="AO30" s="221">
        <f t="shared" si="9"/>
        <v>0</v>
      </c>
      <c r="AP30" s="222"/>
      <c r="AQ30" s="171"/>
    </row>
    <row r="31" spans="1:43" ht="14.4">
      <c r="A31" s="149" t="s">
        <v>218</v>
      </c>
      <c r="B31" s="172" t="s">
        <v>269</v>
      </c>
      <c r="C31" s="219">
        <f t="shared" si="10"/>
        <v>6</v>
      </c>
      <c r="D31" s="192"/>
      <c r="E31" s="193"/>
      <c r="F31" s="192"/>
      <c r="G31" s="194"/>
      <c r="H31" s="195"/>
      <c r="I31" s="193"/>
      <c r="J31" s="196"/>
      <c r="K31" s="197">
        <v>0.2</v>
      </c>
      <c r="L31" s="196">
        <f t="shared" si="0"/>
        <v>0</v>
      </c>
      <c r="M31" s="198">
        <f t="shared" si="1"/>
        <v>0</v>
      </c>
      <c r="N31" s="196"/>
      <c r="O31" s="199"/>
      <c r="P31" s="200">
        <f t="shared" si="2"/>
        <v>0</v>
      </c>
      <c r="Q31" s="201"/>
      <c r="R31" s="202">
        <f t="shared" si="3"/>
        <v>0</v>
      </c>
      <c r="S31" s="203"/>
      <c r="T31" s="204"/>
      <c r="U31" s="205"/>
      <c r="V31" s="206"/>
      <c r="W31" s="207">
        <f t="shared" si="4"/>
        <v>0</v>
      </c>
      <c r="X31" s="204"/>
      <c r="Y31" s="208"/>
      <c r="Z31" s="209"/>
      <c r="AA31" s="207">
        <f t="shared" si="5"/>
        <v>0</v>
      </c>
      <c r="AB31" s="210"/>
      <c r="AC31" s="211"/>
      <c r="AD31" s="212"/>
      <c r="AE31" s="205"/>
      <c r="AF31" s="206"/>
      <c r="AG31" s="207">
        <f t="shared" si="6"/>
        <v>0</v>
      </c>
      <c r="AH31" s="204"/>
      <c r="AI31" s="213"/>
      <c r="AJ31" s="214"/>
      <c r="AK31" s="207">
        <f t="shared" si="7"/>
        <v>0</v>
      </c>
      <c r="AL31" s="210"/>
      <c r="AM31" s="215">
        <f t="shared" si="8"/>
        <v>0</v>
      </c>
      <c r="AN31" s="220"/>
      <c r="AO31" s="221">
        <f t="shared" si="9"/>
        <v>0</v>
      </c>
      <c r="AP31" s="222"/>
      <c r="AQ31" s="171"/>
    </row>
    <row r="32" spans="1:43" ht="14.4">
      <c r="A32" s="223" t="s">
        <v>218</v>
      </c>
      <c r="B32" s="224" t="s">
        <v>269</v>
      </c>
      <c r="C32" s="219">
        <f t="shared" si="10"/>
        <v>7</v>
      </c>
      <c r="D32" s="192"/>
      <c r="E32" s="193"/>
      <c r="F32" s="192"/>
      <c r="G32" s="194"/>
      <c r="H32" s="195"/>
      <c r="I32" s="193"/>
      <c r="J32" s="196"/>
      <c r="K32" s="197">
        <v>0.2</v>
      </c>
      <c r="L32" s="196">
        <f t="shared" si="0"/>
        <v>0</v>
      </c>
      <c r="M32" s="198">
        <f t="shared" si="1"/>
        <v>0</v>
      </c>
      <c r="N32" s="196"/>
      <c r="O32" s="199"/>
      <c r="P32" s="200">
        <f t="shared" si="2"/>
        <v>0</v>
      </c>
      <c r="Q32" s="201"/>
      <c r="R32" s="202">
        <f t="shared" si="3"/>
        <v>0</v>
      </c>
      <c r="S32" s="203"/>
      <c r="T32" s="204"/>
      <c r="U32" s="205"/>
      <c r="V32" s="206"/>
      <c r="W32" s="207">
        <f t="shared" si="4"/>
        <v>0</v>
      </c>
      <c r="X32" s="204"/>
      <c r="Y32" s="208"/>
      <c r="Z32" s="209"/>
      <c r="AA32" s="207">
        <f t="shared" si="5"/>
        <v>0</v>
      </c>
      <c r="AB32" s="210"/>
      <c r="AC32" s="211"/>
      <c r="AD32" s="212"/>
      <c r="AE32" s="205"/>
      <c r="AF32" s="206"/>
      <c r="AG32" s="207">
        <f t="shared" si="6"/>
        <v>0</v>
      </c>
      <c r="AH32" s="204"/>
      <c r="AI32" s="213"/>
      <c r="AJ32" s="214"/>
      <c r="AK32" s="207">
        <f t="shared" si="7"/>
        <v>0</v>
      </c>
      <c r="AL32" s="210"/>
      <c r="AM32" s="215">
        <f t="shared" si="8"/>
        <v>0</v>
      </c>
      <c r="AN32" s="220"/>
      <c r="AO32" s="221">
        <f t="shared" si="9"/>
        <v>0</v>
      </c>
      <c r="AP32" s="222"/>
      <c r="AQ32" s="171"/>
    </row>
    <row r="33" spans="1:43" ht="14.4">
      <c r="A33" s="225"/>
      <c r="B33" s="226"/>
      <c r="C33" s="227"/>
      <c r="D33" s="228"/>
      <c r="E33" s="229"/>
      <c r="F33" s="228"/>
      <c r="G33" s="230"/>
      <c r="H33" s="231"/>
      <c r="I33" s="229"/>
      <c r="J33" s="232"/>
      <c r="K33" s="233"/>
      <c r="L33" s="232"/>
      <c r="M33" s="232">
        <f t="shared" si="1"/>
        <v>0</v>
      </c>
      <c r="N33" s="232"/>
      <c r="O33" s="234"/>
      <c r="P33" s="232">
        <f t="shared" si="2"/>
        <v>0</v>
      </c>
      <c r="Q33" s="235"/>
      <c r="R33" s="236"/>
      <c r="S33" s="237"/>
      <c r="T33" s="232"/>
      <c r="U33" s="238"/>
      <c r="V33" s="239"/>
      <c r="W33" s="207">
        <f t="shared" si="4"/>
        <v>0</v>
      </c>
      <c r="X33" s="232"/>
      <c r="Y33" s="234"/>
      <c r="Z33" s="235"/>
      <c r="AA33" s="240">
        <f t="shared" si="5"/>
        <v>0</v>
      </c>
      <c r="AB33" s="241"/>
      <c r="AC33" s="242"/>
      <c r="AD33" s="243"/>
      <c r="AE33" s="238"/>
      <c r="AF33" s="239"/>
      <c r="AG33" s="240">
        <f t="shared" si="6"/>
        <v>0</v>
      </c>
      <c r="AH33" s="232"/>
      <c r="AI33" s="244"/>
      <c r="AJ33" s="245"/>
      <c r="AK33" s="240">
        <f t="shared" si="7"/>
        <v>0</v>
      </c>
      <c r="AL33" s="241"/>
      <c r="AM33" s="240"/>
      <c r="AN33" s="246"/>
      <c r="AO33" s="247"/>
      <c r="AP33" s="248"/>
      <c r="AQ33" s="171"/>
    </row>
    <row r="34" spans="1:43" ht="14.4">
      <c r="A34" s="149" t="s">
        <v>218</v>
      </c>
      <c r="B34" s="172" t="s">
        <v>269</v>
      </c>
      <c r="C34" s="249">
        <f>C33+1</f>
        <v>1</v>
      </c>
      <c r="D34" s="192"/>
      <c r="E34" s="193"/>
      <c r="F34" s="192"/>
      <c r="G34" s="194"/>
      <c r="H34" s="195"/>
      <c r="I34" s="193"/>
      <c r="J34" s="196"/>
      <c r="K34" s="197">
        <v>0.2</v>
      </c>
      <c r="L34" s="196">
        <f>IF(OR(ISBLANK(J34),ISBLANK(K34)),0,ROUND(J34 / (1+K34),2))</f>
        <v>0</v>
      </c>
      <c r="M34" s="198">
        <f t="shared" si="1"/>
        <v>0</v>
      </c>
      <c r="N34" s="196"/>
      <c r="O34" s="199"/>
      <c r="P34" s="250">
        <f t="shared" si="2"/>
        <v>0</v>
      </c>
      <c r="Q34" s="201"/>
      <c r="R34" s="251">
        <f>ROUND(P34*(1-Q34),2)</f>
        <v>0</v>
      </c>
      <c r="S34" s="203"/>
      <c r="T34" s="204"/>
      <c r="U34" s="205"/>
      <c r="V34" s="206"/>
      <c r="W34" s="207">
        <f t="shared" si="4"/>
        <v>0</v>
      </c>
      <c r="X34" s="204"/>
      <c r="Y34" s="208"/>
      <c r="Z34" s="209"/>
      <c r="AA34" s="207">
        <f t="shared" si="5"/>
        <v>0</v>
      </c>
      <c r="AB34" s="210"/>
      <c r="AC34" s="211"/>
      <c r="AD34" s="212"/>
      <c r="AE34" s="205"/>
      <c r="AF34" s="206"/>
      <c r="AG34" s="207">
        <f t="shared" si="6"/>
        <v>0</v>
      </c>
      <c r="AH34" s="204"/>
      <c r="AI34" s="213"/>
      <c r="AJ34" s="214"/>
      <c r="AK34" s="207">
        <f t="shared" si="7"/>
        <v>0</v>
      </c>
      <c r="AL34" s="210"/>
      <c r="AM34" s="215">
        <f>AK34</f>
        <v>0</v>
      </c>
      <c r="AN34" s="220"/>
      <c r="AO34" s="221">
        <f>AM34*AN34</f>
        <v>0</v>
      </c>
      <c r="AP34" s="222"/>
      <c r="AQ34" s="171"/>
    </row>
    <row r="35" spans="1:43" ht="15" thickBot="1">
      <c r="A35" s="225" t="s">
        <v>221</v>
      </c>
      <c r="B35" s="226" t="s">
        <v>270</v>
      </c>
      <c r="C35" s="227">
        <f>C34+1</f>
        <v>2</v>
      </c>
      <c r="D35" s="252" t="s">
        <v>271</v>
      </c>
      <c r="E35" s="253" t="s">
        <v>271</v>
      </c>
      <c r="F35" s="252" t="s">
        <v>271</v>
      </c>
      <c r="G35" s="254" t="s">
        <v>271</v>
      </c>
      <c r="H35" s="255"/>
      <c r="I35" s="253"/>
      <c r="J35" s="256"/>
      <c r="K35" s="257">
        <v>0.2</v>
      </c>
      <c r="L35" s="256">
        <f>IF(OR(ISBLANK(J35),ISBLANK(K35)),0,J35 / (1+K35))</f>
        <v>0</v>
      </c>
      <c r="M35" s="232">
        <f t="shared" si="1"/>
        <v>0</v>
      </c>
      <c r="N35" s="256"/>
      <c r="O35" s="258"/>
      <c r="P35" s="256">
        <f t="shared" si="2"/>
        <v>0</v>
      </c>
      <c r="Q35" s="259"/>
      <c r="R35" s="260">
        <f>P35*(1-Q35)</f>
        <v>0</v>
      </c>
      <c r="S35" s="261"/>
      <c r="T35" s="256"/>
      <c r="U35" s="262"/>
      <c r="V35" s="263"/>
      <c r="W35" s="207">
        <f t="shared" si="4"/>
        <v>0</v>
      </c>
      <c r="X35" s="256"/>
      <c r="Y35" s="258"/>
      <c r="Z35" s="259"/>
      <c r="AA35" s="264">
        <f t="shared" si="5"/>
        <v>0</v>
      </c>
      <c r="AB35" s="265"/>
      <c r="AC35" s="266"/>
      <c r="AD35" s="267"/>
      <c r="AE35" s="262"/>
      <c r="AF35" s="263"/>
      <c r="AG35" s="264">
        <f t="shared" si="6"/>
        <v>0</v>
      </c>
      <c r="AH35" s="256"/>
      <c r="AI35" s="268"/>
      <c r="AJ35" s="269"/>
      <c r="AK35" s="264">
        <f t="shared" si="7"/>
        <v>0</v>
      </c>
      <c r="AL35" s="265"/>
      <c r="AM35" s="270">
        <f>AK35</f>
        <v>0</v>
      </c>
      <c r="AN35" s="271"/>
      <c r="AO35" s="272">
        <f>AM35*AN35</f>
        <v>0</v>
      </c>
      <c r="AP35" s="273"/>
      <c r="AQ35" s="171"/>
    </row>
    <row r="36" spans="1:43" ht="15" customHeight="1" thickBot="1">
      <c r="A36" s="149" t="s">
        <v>218</v>
      </c>
      <c r="B36" s="96"/>
      <c r="C36" s="274"/>
      <c r="D36" s="274"/>
      <c r="E36" s="274"/>
      <c r="F36" s="274"/>
      <c r="G36" s="274"/>
      <c r="H36" s="274"/>
      <c r="I36" s="275" t="s">
        <v>272</v>
      </c>
      <c r="J36" s="276">
        <f>ROUND(SUM(J26:J35),2)</f>
        <v>0</v>
      </c>
      <c r="K36" s="277"/>
      <c r="L36" s="276">
        <f>ROUND(SUM(L26:L35),2)</f>
        <v>0</v>
      </c>
      <c r="M36" s="278"/>
      <c r="N36" s="274"/>
      <c r="O36" s="274"/>
      <c r="P36" s="276">
        <f>SUM(P26:P35)</f>
        <v>0</v>
      </c>
      <c r="Q36" s="279"/>
      <c r="R36" s="276">
        <f>SUM(R26:R35)</f>
        <v>0</v>
      </c>
      <c r="S36" s="280"/>
      <c r="T36" s="281">
        <f>ROUND(SUM(T26:T35),2)</f>
        <v>0</v>
      </c>
      <c r="U36" s="282"/>
      <c r="V36" s="280"/>
      <c r="W36" s="276">
        <f>SUM(W26:W35)</f>
        <v>0</v>
      </c>
      <c r="X36" s="283">
        <f>ROUND(SUM(X26:X35),2)</f>
        <v>0</v>
      </c>
      <c r="Y36" s="282"/>
      <c r="Z36" s="280"/>
      <c r="AA36" s="276">
        <f>SUM(AA26:AA35)</f>
        <v>0</v>
      </c>
      <c r="AB36" s="277"/>
      <c r="AC36" s="274"/>
      <c r="AD36" s="284">
        <f>ROUND(SUM(AD26:AD35),2)</f>
        <v>0</v>
      </c>
      <c r="AE36" s="285"/>
      <c r="AF36" s="285"/>
      <c r="AG36" s="286">
        <f>SUM(AG26:AG35)</f>
        <v>0</v>
      </c>
      <c r="AH36" s="284">
        <f>ROUND(SUM(AH26:AH35),2)</f>
        <v>0</v>
      </c>
      <c r="AI36" s="285"/>
      <c r="AJ36" s="285"/>
      <c r="AK36" s="286">
        <f>SUM(AK26:AK35)</f>
        <v>0</v>
      </c>
      <c r="AL36" s="274"/>
      <c r="AM36" s="287"/>
      <c r="AN36" s="287"/>
      <c r="AO36" s="286">
        <f>SUM(AO26:AO35)</f>
        <v>0</v>
      </c>
      <c r="AP36" s="287"/>
    </row>
    <row r="37" spans="1:43" ht="14.25" hidden="1" customHeight="1">
      <c r="A37" s="149" t="s">
        <v>189</v>
      </c>
      <c r="B37" s="96"/>
      <c r="C37" s="96"/>
      <c r="D37" s="96"/>
      <c r="E37" s="96"/>
      <c r="F37" s="96"/>
      <c r="G37" s="149"/>
      <c r="H37" s="96"/>
      <c r="I37" s="149"/>
      <c r="J37" s="149"/>
      <c r="K37" s="149"/>
      <c r="L37" s="96"/>
      <c r="M37" s="96"/>
      <c r="N37" s="96"/>
      <c r="O37" s="96"/>
      <c r="P37" s="96"/>
      <c r="Q37" s="149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</row>
    <row r="38" spans="1:43" ht="14.25" hidden="1" customHeight="1">
      <c r="A38" s="149" t="s">
        <v>189</v>
      </c>
      <c r="B38" s="96"/>
      <c r="C38" s="96"/>
      <c r="D38" s="96"/>
      <c r="E38" s="96"/>
      <c r="F38" s="96"/>
      <c r="G38" s="96"/>
      <c r="H38" s="288"/>
      <c r="I38" s="288"/>
      <c r="J38" s="288"/>
      <c r="K38" s="288"/>
      <c r="L38" s="288"/>
      <c r="M38" s="288"/>
      <c r="N38" s="288"/>
      <c r="O38" s="288"/>
      <c r="P38" s="289"/>
      <c r="Q38" s="289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</row>
    <row r="39" spans="1:43" ht="14.25" hidden="1" customHeight="1">
      <c r="A39" s="149" t="s">
        <v>189</v>
      </c>
      <c r="B39" s="96"/>
      <c r="C39" s="96"/>
      <c r="D39" s="96"/>
      <c r="E39" s="96"/>
      <c r="F39" s="96"/>
      <c r="G39" s="96"/>
      <c r="H39" s="288"/>
      <c r="I39" s="288"/>
      <c r="J39" s="288"/>
      <c r="K39" s="288"/>
      <c r="L39" s="288"/>
      <c r="M39" s="288"/>
      <c r="N39" s="288"/>
      <c r="O39" s="288"/>
      <c r="P39" s="289"/>
      <c r="Q39" s="289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</row>
    <row r="40" spans="1:43" ht="14.25" hidden="1" customHeight="1">
      <c r="A40" s="149" t="s">
        <v>189</v>
      </c>
      <c r="B40" s="96"/>
      <c r="C40" s="96"/>
      <c r="D40" s="288"/>
      <c r="E40" s="288"/>
      <c r="F40" s="288"/>
      <c r="G40" s="96"/>
      <c r="H40" s="288"/>
      <c r="I40" s="288"/>
      <c r="J40" s="288"/>
      <c r="K40" s="288"/>
      <c r="L40" s="288"/>
      <c r="M40" s="288"/>
      <c r="N40" s="288"/>
      <c r="O40" s="288"/>
      <c r="P40" s="289"/>
      <c r="Q40" s="289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</row>
    <row r="41" spans="1:43" ht="14.25" hidden="1" customHeight="1">
      <c r="A41" s="149" t="s">
        <v>189</v>
      </c>
      <c r="B41" s="96"/>
      <c r="C41" s="96"/>
      <c r="D41" s="647"/>
      <c r="E41" s="647"/>
      <c r="F41" s="647"/>
      <c r="G41" s="96"/>
      <c r="H41" s="647"/>
      <c r="I41" s="647"/>
      <c r="J41" s="647"/>
      <c r="K41" s="647"/>
      <c r="L41" s="647"/>
      <c r="M41" s="647"/>
      <c r="N41" s="647"/>
      <c r="O41" s="290"/>
      <c r="P41" s="291"/>
      <c r="Q41" s="291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</row>
    <row r="42" spans="1:43" ht="14.25" hidden="1" customHeight="1">
      <c r="A42" s="149" t="s">
        <v>189</v>
      </c>
      <c r="B42" s="96"/>
      <c r="C42" s="96"/>
      <c r="D42" s="648" t="s">
        <v>80</v>
      </c>
      <c r="E42" s="648"/>
      <c r="F42" s="648"/>
      <c r="G42" s="96"/>
      <c r="H42" s="649" t="s">
        <v>273</v>
      </c>
      <c r="I42" s="649"/>
      <c r="J42" s="649"/>
      <c r="K42" s="649"/>
      <c r="L42" s="649"/>
      <c r="M42" s="649"/>
      <c r="N42" s="649"/>
      <c r="O42" s="292"/>
      <c r="P42" s="291"/>
      <c r="Q42" s="291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</row>
    <row r="43" spans="1:43" ht="14.25" hidden="1" customHeight="1">
      <c r="A43" s="149" t="s">
        <v>189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</row>
  </sheetData>
  <sheetProtection password="C749" sheet="1" objects="1" scenarios="1"/>
  <mergeCells count="26">
    <mergeCell ref="AM24:AP24"/>
    <mergeCell ref="C7:D7"/>
    <mergeCell ref="E7:F7"/>
    <mergeCell ref="C9:D9"/>
    <mergeCell ref="E9:F9"/>
    <mergeCell ref="AD24:AL24"/>
    <mergeCell ref="C14:D14"/>
    <mergeCell ref="E14:F14"/>
    <mergeCell ref="C17:D17"/>
    <mergeCell ref="C18:D18"/>
    <mergeCell ref="S24:AB24"/>
    <mergeCell ref="C12:D12"/>
    <mergeCell ref="E12:F12"/>
    <mergeCell ref="C24:R24"/>
    <mergeCell ref="C11:D11"/>
    <mergeCell ref="E11:F11"/>
    <mergeCell ref="C1:R1"/>
    <mergeCell ref="Q2:R2"/>
    <mergeCell ref="Q3:R3"/>
    <mergeCell ref="C5:D5"/>
    <mergeCell ref="E5:F5"/>
    <mergeCell ref="D41:F41"/>
    <mergeCell ref="H41:N41"/>
    <mergeCell ref="D42:F42"/>
    <mergeCell ref="H42:N42"/>
    <mergeCell ref="C20:F20"/>
  </mergeCells>
  <phoneticPr fontId="0" type="noConversion"/>
  <conditionalFormatting sqref="D26:D35">
    <cfRule type="expression" dxfId="62" priority="1" stopIfTrue="1">
      <formula>NOT(ISBLANK(AC26))</formula>
    </cfRule>
  </conditionalFormatting>
  <conditionalFormatting sqref="F26:F35">
    <cfRule type="expression" dxfId="61" priority="2" stopIfTrue="1">
      <formula>NOT(ISBLANK(AC26))</formula>
    </cfRule>
  </conditionalFormatting>
  <conditionalFormatting sqref="G26:G35">
    <cfRule type="expression" dxfId="60" priority="3" stopIfTrue="1">
      <formula>NOT(ISBLANK(AC26))</formula>
    </cfRule>
  </conditionalFormatting>
  <conditionalFormatting sqref="H26:H35">
    <cfRule type="expression" dxfId="59" priority="4" stopIfTrue="1">
      <formula>NOT(ISBLANK(AC26))</formula>
    </cfRule>
  </conditionalFormatting>
  <conditionalFormatting sqref="I26:I35">
    <cfRule type="expression" dxfId="58" priority="5" stopIfTrue="1">
      <formula>AND(NOT(ISBLANK(AC26)),$I26&lt;$E26)</formula>
    </cfRule>
    <cfRule type="cellIs" dxfId="57" priority="6" stopIfTrue="1" operator="lessThan">
      <formula>$E26</formula>
    </cfRule>
    <cfRule type="expression" dxfId="56" priority="7" stopIfTrue="1">
      <formula>NOT(ISBLANK(AC26))</formula>
    </cfRule>
  </conditionalFormatting>
  <conditionalFormatting sqref="J26:J35">
    <cfRule type="cellIs" dxfId="55" priority="8" stopIfTrue="1" operator="between">
      <formula>0.01</formula>
      <formula>59.99</formula>
    </cfRule>
    <cfRule type="expression" dxfId="54" priority="9" stopIfTrue="1">
      <formula>NOT(ISBLANK(AC26))</formula>
    </cfRule>
  </conditionalFormatting>
  <conditionalFormatting sqref="K26:K35">
    <cfRule type="expression" dxfId="53" priority="10" stopIfTrue="1">
      <formula>NOT(ISBLANK(AC26))</formula>
    </cfRule>
  </conditionalFormatting>
  <conditionalFormatting sqref="L26:L35">
    <cfRule type="cellIs" dxfId="52" priority="11" stopIfTrue="1" operator="between">
      <formula>0.01</formula>
      <formula>49.99</formula>
    </cfRule>
    <cfRule type="expression" dxfId="51" priority="12" stopIfTrue="1">
      <formula>NOT(ISBLANK(AC26))</formula>
    </cfRule>
  </conditionalFormatting>
  <conditionalFormatting sqref="N26:N35">
    <cfRule type="expression" dxfId="50" priority="13" stopIfTrue="1">
      <formula>NOT(ISBLANK(AC26))</formula>
    </cfRule>
  </conditionalFormatting>
  <conditionalFormatting sqref="P26:P35">
    <cfRule type="expression" dxfId="49" priority="14" stopIfTrue="1">
      <formula>NOT(ISBLANK(AC26))</formula>
    </cfRule>
  </conditionalFormatting>
  <conditionalFormatting sqref="Q26:Q35">
    <cfRule type="expression" dxfId="48" priority="15" stopIfTrue="1">
      <formula>NOT(ISBLANK(AC26))</formula>
    </cfRule>
  </conditionalFormatting>
  <conditionalFormatting sqref="R26:R35">
    <cfRule type="expression" dxfId="47" priority="16" stopIfTrue="1">
      <formula>NOT(ISBLANK(AC26))</formula>
    </cfRule>
  </conditionalFormatting>
  <conditionalFormatting sqref="AL26:AL35 AH26:AH35 AJ26:AJ35">
    <cfRule type="expression" dxfId="46" priority="17" stopIfTrue="1">
      <formula>NOT(ISBLANK($AC26))</formula>
    </cfRule>
  </conditionalFormatting>
  <conditionalFormatting sqref="AK26:AK35">
    <cfRule type="cellIs" dxfId="45" priority="18" stopIfTrue="1" operator="notBetween">
      <formula>0</formula>
      <formula>AG26</formula>
    </cfRule>
    <cfRule type="expression" dxfId="44" priority="19" stopIfTrue="1">
      <formula>NOT(ISBLANK($AC26))</formula>
    </cfRule>
  </conditionalFormatting>
  <conditionalFormatting sqref="E26:E35">
    <cfRule type="expression" dxfId="43" priority="20" stopIfTrue="1">
      <formula>AND(NOT(ISBLANK(AC26)),OR(E26&lt;$E$18,E26&gt;$F$18))</formula>
    </cfRule>
    <cfRule type="cellIs" dxfId="42" priority="21" stopIfTrue="1" operator="notBetween">
      <formula>$E$18</formula>
      <formula>$F$18</formula>
    </cfRule>
    <cfRule type="expression" dxfId="41" priority="22" stopIfTrue="1">
      <formula>NOT(ISBLANK(AC26))</formula>
    </cfRule>
  </conditionalFormatting>
  <conditionalFormatting sqref="W36 AG36">
    <cfRule type="cellIs" dxfId="40" priority="23" stopIfTrue="1" operator="notBetween">
      <formula>0</formula>
      <formula>$R36</formula>
    </cfRule>
  </conditionalFormatting>
  <conditionalFormatting sqref="AA36">
    <cfRule type="cellIs" dxfId="39" priority="24" stopIfTrue="1" operator="notBetween">
      <formula>0</formula>
      <formula>$W36</formula>
    </cfRule>
  </conditionalFormatting>
  <conditionalFormatting sqref="AK36">
    <cfRule type="cellIs" dxfId="38" priority="25" stopIfTrue="1" operator="notBetween">
      <formula>0</formula>
      <formula>$AG36</formula>
    </cfRule>
  </conditionalFormatting>
  <conditionalFormatting sqref="AM26:AM35">
    <cfRule type="expression" dxfId="37" priority="26" stopIfTrue="1">
      <formula>IF(AND(AM26 &lt;&gt;#REF!),NOT(ISBLANK(AM26)))</formula>
    </cfRule>
  </conditionalFormatting>
  <conditionalFormatting sqref="E18 C19:E19 E21:E22">
    <cfRule type="cellIs" dxfId="36" priority="27" stopIfTrue="1" operator="greaterThan">
      <formula>$F$18</formula>
    </cfRule>
  </conditionalFormatting>
  <conditionalFormatting sqref="F18:F19 F21:F22">
    <cfRule type="cellIs" dxfId="35" priority="28" stopIfTrue="1" operator="lessThan">
      <formula>$E$18</formula>
    </cfRule>
  </conditionalFormatting>
  <conditionalFormatting sqref="AI26:AI35">
    <cfRule type="expression" dxfId="34" priority="29" stopIfTrue="1">
      <formula>NOT(ISBLANK($AC26))</formula>
    </cfRule>
  </conditionalFormatting>
  <conditionalFormatting sqref="O26:O35">
    <cfRule type="expression" dxfId="33" priority="30" stopIfTrue="1">
      <formula>NOT(ISBLANK(AC26))</formula>
    </cfRule>
  </conditionalFormatting>
  <conditionalFormatting sqref="M26:M35">
    <cfRule type="cellIs" dxfId="32" priority="31" stopIfTrue="1" operator="between">
      <formula>0.01</formula>
      <formula>49.99</formula>
    </cfRule>
    <cfRule type="expression" dxfId="31" priority="32" stopIfTrue="1">
      <formula>NOT(ISBLANK(AC26))</formula>
    </cfRule>
  </conditionalFormatting>
  <conditionalFormatting sqref="X26:Z35 AB26:AF35 S26:V35">
    <cfRule type="expression" dxfId="30" priority="33" stopIfTrue="1">
      <formula>NOT(ISBLANK($AC26))</formula>
    </cfRule>
  </conditionalFormatting>
  <conditionalFormatting sqref="AA26:AA35">
    <cfRule type="cellIs" dxfId="29" priority="34" stopIfTrue="1" operator="notBetween">
      <formula>0</formula>
      <formula>W26</formula>
    </cfRule>
    <cfRule type="expression" dxfId="28" priority="35" stopIfTrue="1">
      <formula>NOT(ISBLANK($AC26))</formula>
    </cfRule>
  </conditionalFormatting>
  <conditionalFormatting sqref="W26:W35">
    <cfRule type="cellIs" dxfId="27" priority="36" stopIfTrue="1" operator="notBetween">
      <formula>0</formula>
      <formula>R26</formula>
    </cfRule>
    <cfRule type="expression" dxfId="26" priority="37" stopIfTrue="1">
      <formula>NOT(ISBLANK($AC26))</formula>
    </cfRule>
  </conditionalFormatting>
  <conditionalFormatting sqref="AG26:AG35">
    <cfRule type="cellIs" dxfId="25" priority="38" stopIfTrue="1" operator="notBetween">
      <formula>0</formula>
      <formula>R26</formula>
    </cfRule>
    <cfRule type="expression" dxfId="24" priority="39" stopIfTrue="1">
      <formula>NOT(ISBLANK($AC26))</formula>
    </cfRule>
  </conditionalFormatting>
  <dataValidations disablePrompts="1" count="4">
    <dataValidation showInputMessage="1" showErrorMessage="1" sqref="E14:F15"/>
    <dataValidation allowBlank="1" showDropDown="1" showInputMessage="1" showErrorMessage="1" sqref="G14:G15"/>
    <dataValidation type="date" allowBlank="1" showInputMessage="1" showErrorMessage="1" errorTitle="Fehler" error="Das Datum muss zwischen 1.1.2014 und 30.06.2023 liegen" sqref="E18:F18">
      <formula1>41640</formula1>
      <formula2>45107</formula2>
    </dataValidation>
    <dataValidation type="date" allowBlank="1" showInputMessage="1" showErrorMessage="1" errorTitle="Fehler" error="Das Datum muss zwischen 1.1.2014 und 31.12.2023 liegen" sqref="E19:F19 E21:F21">
      <formula1>41640</formula1>
      <formula2>45291</formula2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&amp;LInvestitionen/Sachkosten&amp;CVersion 13 / Feb. 2021&amp;RSeite &amp;P von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TInvestSachkostenLEW"/>
  <dimension ref="A1:L2"/>
  <sheetViews>
    <sheetView showGridLines="0" workbookViewId="0">
      <selection activeCell="J1" sqref="J1"/>
    </sheetView>
  </sheetViews>
  <sheetFormatPr baseColWidth="10" defaultRowHeight="13.2"/>
  <cols>
    <col min="1" max="1" width="11.44140625" style="294" customWidth="1"/>
    <col min="2" max="2" width="11.44140625" style="293" customWidth="1"/>
    <col min="3" max="3" width="11.44140625" style="295" customWidth="1"/>
    <col min="4" max="6" width="20" style="293" customWidth="1"/>
    <col min="7" max="7" width="11.44140625" style="295" customWidth="1"/>
    <col min="8" max="11" width="11.44140625" style="296" customWidth="1"/>
  </cols>
  <sheetData>
    <row r="1" spans="1:12" s="293" customFormat="1">
      <c r="A1" s="293" t="s">
        <v>274</v>
      </c>
      <c r="B1" s="293" t="s">
        <v>275</v>
      </c>
      <c r="C1" s="293" t="s">
        <v>276</v>
      </c>
      <c r="D1" s="293" t="s">
        <v>277</v>
      </c>
      <c r="E1" s="293" t="s">
        <v>278</v>
      </c>
      <c r="F1" s="293" t="s">
        <v>279</v>
      </c>
      <c r="G1" s="293" t="s">
        <v>280</v>
      </c>
      <c r="H1" s="293" t="s">
        <v>281</v>
      </c>
      <c r="I1" s="293" t="s">
        <v>282</v>
      </c>
      <c r="J1" t="s">
        <v>283</v>
      </c>
      <c r="K1" s="293" t="s">
        <v>284</v>
      </c>
      <c r="L1" s="293" t="s">
        <v>285</v>
      </c>
    </row>
    <row r="2" spans="1:12">
      <c r="A2" s="294">
        <v>1</v>
      </c>
      <c r="B2" s="293" t="s">
        <v>286</v>
      </c>
      <c r="C2" s="295">
        <v>43184</v>
      </c>
      <c r="D2" s="293" t="s">
        <v>287</v>
      </c>
      <c r="E2" s="293" t="s">
        <v>288</v>
      </c>
      <c r="F2" s="293" t="s">
        <v>289</v>
      </c>
      <c r="G2" s="295">
        <v>43734</v>
      </c>
      <c r="H2" s="296">
        <v>4800</v>
      </c>
      <c r="I2" s="296">
        <v>20</v>
      </c>
      <c r="J2" s="296">
        <v>500</v>
      </c>
      <c r="K2" s="296">
        <v>3</v>
      </c>
      <c r="L2" s="296">
        <v>1</v>
      </c>
    </row>
  </sheetData>
  <sheetProtection password="C749" sheet="1" objects="1" scenarios="1"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TUnits"/>
  <dimension ref="A1:F29"/>
  <sheetViews>
    <sheetView showGridLines="0" workbookViewId="0">
      <selection activeCell="A30" sqref="A30"/>
    </sheetView>
  </sheetViews>
  <sheetFormatPr baseColWidth="10" defaultRowHeight="13.2"/>
  <cols>
    <col min="1" max="1" width="23.5546875" customWidth="1"/>
  </cols>
  <sheetData>
    <row r="1" spans="1:6">
      <c r="A1" t="s">
        <v>290</v>
      </c>
      <c r="D1" t="s">
        <v>291</v>
      </c>
    </row>
    <row r="2" spans="1:6">
      <c r="A2" t="s">
        <v>278</v>
      </c>
      <c r="B2" t="s">
        <v>292</v>
      </c>
      <c r="D2" t="s">
        <v>278</v>
      </c>
    </row>
    <row r="3" spans="1:6">
      <c r="A3" t="s">
        <v>293</v>
      </c>
      <c r="B3" t="s">
        <v>294</v>
      </c>
      <c r="D3" t="s">
        <v>430</v>
      </c>
      <c r="F3" t="str">
        <f t="shared" ref="F3:F20" si="0">VLOOKUP(D3,gblUnits_UnitCodeLookup,2,2)</f>
        <v>M2</v>
      </c>
    </row>
    <row r="4" spans="1:6">
      <c r="A4" t="s">
        <v>295</v>
      </c>
      <c r="B4" t="s">
        <v>296</v>
      </c>
      <c r="D4" t="s">
        <v>297</v>
      </c>
      <c r="F4" t="str">
        <f t="shared" si="0"/>
        <v>HA</v>
      </c>
    </row>
    <row r="5" spans="1:6">
      <c r="A5" t="s">
        <v>298</v>
      </c>
      <c r="B5" t="s">
        <v>299</v>
      </c>
      <c r="D5" t="s">
        <v>431</v>
      </c>
      <c r="F5" t="str">
        <f t="shared" si="0"/>
        <v>M3</v>
      </c>
    </row>
    <row r="6" spans="1:6">
      <c r="A6" t="s">
        <v>300</v>
      </c>
      <c r="B6" t="s">
        <v>301</v>
      </c>
      <c r="D6" t="s">
        <v>302</v>
      </c>
      <c r="F6" t="str">
        <f t="shared" si="0"/>
        <v>STK</v>
      </c>
    </row>
    <row r="7" spans="1:6">
      <c r="A7" t="s">
        <v>303</v>
      </c>
      <c r="B7" t="s">
        <v>304</v>
      </c>
      <c r="D7" t="s">
        <v>305</v>
      </c>
      <c r="F7" t="str">
        <f t="shared" si="0"/>
        <v>LFM</v>
      </c>
    </row>
    <row r="8" spans="1:6">
      <c r="A8" t="s">
        <v>297</v>
      </c>
      <c r="B8" t="s">
        <v>306</v>
      </c>
      <c r="D8" t="s">
        <v>303</v>
      </c>
      <c r="F8" t="str">
        <f t="shared" si="0"/>
        <v>FM</v>
      </c>
    </row>
    <row r="9" spans="1:6">
      <c r="A9" t="s">
        <v>307</v>
      </c>
      <c r="B9" t="s">
        <v>308</v>
      </c>
      <c r="D9" t="s">
        <v>309</v>
      </c>
      <c r="F9" t="str">
        <f t="shared" si="0"/>
        <v>KM</v>
      </c>
    </row>
    <row r="10" spans="1:6">
      <c r="A10" t="s">
        <v>310</v>
      </c>
      <c r="B10" t="s">
        <v>311</v>
      </c>
      <c r="D10" t="s">
        <v>298</v>
      </c>
      <c r="F10" t="str">
        <f t="shared" si="0"/>
        <v>A</v>
      </c>
    </row>
    <row r="11" spans="1:6">
      <c r="A11" t="s">
        <v>312</v>
      </c>
      <c r="B11" t="s">
        <v>313</v>
      </c>
      <c r="D11" t="s">
        <v>314</v>
      </c>
      <c r="F11" t="str">
        <f t="shared" si="0"/>
        <v>STD</v>
      </c>
    </row>
    <row r="12" spans="1:6">
      <c r="A12" t="s">
        <v>309</v>
      </c>
      <c r="B12" t="s">
        <v>315</v>
      </c>
      <c r="D12" t="s">
        <v>300</v>
      </c>
      <c r="F12" t="str">
        <f t="shared" si="0"/>
        <v>EFM</v>
      </c>
    </row>
    <row r="13" spans="1:6">
      <c r="A13" t="s">
        <v>305</v>
      </c>
      <c r="B13" t="s">
        <v>316</v>
      </c>
      <c r="D13" t="s">
        <v>317</v>
      </c>
      <c r="F13" t="str">
        <f t="shared" si="0"/>
        <v>LIT</v>
      </c>
    </row>
    <row r="14" spans="1:6">
      <c r="A14" t="s">
        <v>317</v>
      </c>
      <c r="B14" t="s">
        <v>318</v>
      </c>
      <c r="D14" t="s">
        <v>293</v>
      </c>
      <c r="F14" t="str">
        <f t="shared" si="0"/>
        <v>ANZ</v>
      </c>
    </row>
    <row r="15" spans="1:6">
      <c r="A15" t="s">
        <v>430</v>
      </c>
      <c r="B15" t="s">
        <v>319</v>
      </c>
      <c r="D15" t="s">
        <v>307</v>
      </c>
      <c r="F15" t="str">
        <f t="shared" si="0"/>
        <v>HLS</v>
      </c>
    </row>
    <row r="16" spans="1:6">
      <c r="A16" t="s">
        <v>431</v>
      </c>
      <c r="B16" t="s">
        <v>320</v>
      </c>
      <c r="D16" t="s">
        <v>295</v>
      </c>
      <c r="F16" t="str">
        <f t="shared" si="0"/>
        <v>ANS</v>
      </c>
    </row>
    <row r="17" spans="1:6">
      <c r="A17" t="s">
        <v>302</v>
      </c>
      <c r="B17" t="s">
        <v>321</v>
      </c>
      <c r="D17" t="s">
        <v>322</v>
      </c>
      <c r="F17" t="str">
        <f t="shared" si="0"/>
        <v>TOS</v>
      </c>
    </row>
    <row r="18" spans="1:6">
      <c r="A18" t="s">
        <v>314</v>
      </c>
      <c r="B18" t="s">
        <v>323</v>
      </c>
      <c r="D18" t="s">
        <v>310</v>
      </c>
      <c r="F18" t="str">
        <f t="shared" si="0"/>
        <v>KEI</v>
      </c>
    </row>
    <row r="19" spans="1:6">
      <c r="A19" t="s">
        <v>324</v>
      </c>
      <c r="B19" t="s">
        <v>325</v>
      </c>
      <c r="D19" t="s">
        <v>324</v>
      </c>
      <c r="F19" t="str">
        <f t="shared" si="0"/>
        <v>T</v>
      </c>
    </row>
    <row r="20" spans="1:6">
      <c r="A20" t="s">
        <v>322</v>
      </c>
      <c r="B20" t="s">
        <v>326</v>
      </c>
      <c r="D20" t="s">
        <v>312</v>
      </c>
      <c r="F20" t="str">
        <f t="shared" si="0"/>
        <v>KG</v>
      </c>
    </row>
    <row r="26" spans="1:6">
      <c r="A26" t="s">
        <v>278</v>
      </c>
      <c r="B26" t="s">
        <v>292</v>
      </c>
    </row>
    <row r="27" spans="1:6">
      <c r="A27" t="s">
        <v>327</v>
      </c>
      <c r="B27" t="s">
        <v>328</v>
      </c>
      <c r="D27" t="s">
        <v>327</v>
      </c>
    </row>
    <row r="28" spans="1:6">
      <c r="A28" t="s">
        <v>329</v>
      </c>
      <c r="B28" t="s">
        <v>330</v>
      </c>
      <c r="D28" t="s">
        <v>329</v>
      </c>
    </row>
    <row r="29" spans="1:6">
      <c r="A29" t="s">
        <v>331</v>
      </c>
      <c r="B29" t="s">
        <v>332</v>
      </c>
      <c r="D29" t="s">
        <v>333</v>
      </c>
    </row>
  </sheetData>
  <sheetProtection password="C749" sheet="1" objects="1" scenarios="1"/>
  <phoneticPr fontId="49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PresentationFormat/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178</vt:i4>
      </vt:variant>
    </vt:vector>
  </HeadingPairs>
  <TitlesOfParts>
    <vt:vector size="192" baseType="lpstr">
      <vt:lpstr>TEMPLATE Zahlungsantrag</vt:lpstr>
      <vt:lpstr>Zahlungsantrag LEW14-20</vt:lpstr>
      <vt:lpstr>TABLE Fördergeber</vt:lpstr>
      <vt:lpstr>TEMPLATE Auswahl Belegaufst.</vt:lpstr>
      <vt:lpstr>Auswahl Belegaufstellungen</vt:lpstr>
      <vt:lpstr>TEMPLATE Übersicht</vt:lpstr>
      <vt:lpstr>TEMPLATE Invest &amp; Sachkosten</vt:lpstr>
      <vt:lpstr>TEMPLATE Export LEW Inv&amp;Sachk.</vt:lpstr>
      <vt:lpstr>TABLE Units</vt:lpstr>
      <vt:lpstr>TEMPLATE Export LEW Stdkosten</vt:lpstr>
      <vt:lpstr>TEMPLATE Unbare Sachleistungen</vt:lpstr>
      <vt:lpstr>TEMPLATE Export LEW Unbare Sach</vt:lpstr>
      <vt:lpstr>TEMPLATE Notizen</vt:lpstr>
      <vt:lpstr>TABLE Gehaltsgrenzen</vt:lpstr>
      <vt:lpstr>'TEMPLATE Zahlungsantrag'!Druckbereich</vt:lpstr>
      <vt:lpstr>'Zahlungsantrag LEW14-20'!Druckbereich</vt:lpstr>
      <vt:lpstr>gblUnits_ItemUnits</vt:lpstr>
      <vt:lpstr>gblUnits_UnitCodeLookup</vt:lpstr>
      <vt:lpstr>InKind_AcceptedCostVOK</vt:lpstr>
      <vt:lpstr>InKind_AcceptedCostVWK</vt:lpstr>
      <vt:lpstr>InKind_ApplicantIDCell</vt:lpstr>
      <vt:lpstr>InKind_ApplicantNameCell</vt:lpstr>
      <vt:lpstr>InKind_ApplicationIDCell</vt:lpstr>
      <vt:lpstr>InKind_ApplicationSubject</vt:lpstr>
      <vt:lpstr>InKind_ApplicationSubjectShadow</vt:lpstr>
      <vt:lpstr>InKind_AppliedCost</vt:lpstr>
      <vt:lpstr>InKind_DefaultActiveCell</vt:lpstr>
      <vt:lpstr>InKind_FormVersion</vt:lpstr>
      <vt:lpstr>InKind_PrintFilterColumn</vt:lpstr>
      <vt:lpstr>InKind_PrintFilterRow</vt:lpstr>
      <vt:lpstr>InKind_ReceiptPasteGuardRow</vt:lpstr>
      <vt:lpstr>InKind_ReceiptRangeHeadRow</vt:lpstr>
      <vt:lpstr>InKind_ReceiptRangeTailRow</vt:lpstr>
      <vt:lpstr>InKind_ReceiptTemplateRow</vt:lpstr>
      <vt:lpstr>InKind_ReducedCostVOK</vt:lpstr>
      <vt:lpstr>InKind_ReducedCostVWK</vt:lpstr>
      <vt:lpstr>InKind_SanctionsVOK</vt:lpstr>
      <vt:lpstr>InKind_SelectModeButtonRows</vt:lpstr>
      <vt:lpstr>InKind_SignatureRange</vt:lpstr>
      <vt:lpstr>InKind_SupportPeriodEndCell</vt:lpstr>
      <vt:lpstr>InKind_SupportPeriodStartCell</vt:lpstr>
      <vt:lpstr>InKind_TaxDeductCell</vt:lpstr>
      <vt:lpstr>InKind_TotalCost</vt:lpstr>
      <vt:lpstr>InKind_WorkerHeadRow</vt:lpstr>
      <vt:lpstr>InKind_WorkerInfoRange</vt:lpstr>
      <vt:lpstr>InKind_WorkerNameRange</vt:lpstr>
      <vt:lpstr>InKind_WorkerPasteGuardRow</vt:lpstr>
      <vt:lpstr>InKind_WorkerTailRow</vt:lpstr>
      <vt:lpstr>InKind_WorkerTemplateRow</vt:lpstr>
      <vt:lpstr>InvMat_AcceptedCostVOK</vt:lpstr>
      <vt:lpstr>InvMat_AcceptedCostVWK</vt:lpstr>
      <vt:lpstr>InvMat_ApplicantIDCell</vt:lpstr>
      <vt:lpstr>InvMat_ApplicantNameCell</vt:lpstr>
      <vt:lpstr>InvMat_ApplicationIDCell</vt:lpstr>
      <vt:lpstr>InvMat_ApplicationSubject</vt:lpstr>
      <vt:lpstr>InvMat_ApplicationSubjectShadow</vt:lpstr>
      <vt:lpstr>InvMat_AppliedCost</vt:lpstr>
      <vt:lpstr>InvMat_DefaultActiveCell</vt:lpstr>
      <vt:lpstr>InvMat_FormVersion</vt:lpstr>
      <vt:lpstr>InvMat_PrintFilterColumn</vt:lpstr>
      <vt:lpstr>InvMat_PrintFilterRow</vt:lpstr>
      <vt:lpstr>InvMat_ReceiptPasteGuardRow</vt:lpstr>
      <vt:lpstr>InvMat_ReceiptRangeHeadRow</vt:lpstr>
      <vt:lpstr>InvMat_ReceiptRangeTailRow</vt:lpstr>
      <vt:lpstr>InvMat_ReceiptTemplateRow</vt:lpstr>
      <vt:lpstr>InvMat_ReducedCostVOK</vt:lpstr>
      <vt:lpstr>InvMat_ReducedCostVWK</vt:lpstr>
      <vt:lpstr>InvMat_SanctionsVOK</vt:lpstr>
      <vt:lpstr>InvMat_SelectModeButtonRows</vt:lpstr>
      <vt:lpstr>InvMat_SignatureRange</vt:lpstr>
      <vt:lpstr>InvMat_SupportPeriodEndCell</vt:lpstr>
      <vt:lpstr>InvMat_SupportPeriodStartCell</vt:lpstr>
      <vt:lpstr>InvMat_TaxDeductCell</vt:lpstr>
      <vt:lpstr>InvMat_TitleInvestMaterialRow</vt:lpstr>
      <vt:lpstr>InvMat_TitleInvestRow</vt:lpstr>
      <vt:lpstr>InvMat_TitleMaterialRow</vt:lpstr>
      <vt:lpstr>InvMat_TotalCostExclTaxes</vt:lpstr>
      <vt:lpstr>InvMat_TotalCostInclTaxes</vt:lpstr>
      <vt:lpstr>'Zahlungsantrag LEW14-20'!PaymAppl_AMALogoArea</vt:lpstr>
      <vt:lpstr>PaymAppl_AMALogoArea</vt:lpstr>
      <vt:lpstr>'Zahlungsantrag LEW14-20'!PaymAppl_AmountExclTax</vt:lpstr>
      <vt:lpstr>PaymAppl_AmountExclTax</vt:lpstr>
      <vt:lpstr>'Zahlungsantrag LEW14-20'!PaymAppl_AmountInclTax</vt:lpstr>
      <vt:lpstr>PaymAppl_AmountInclTax</vt:lpstr>
      <vt:lpstr>'Zahlungsantrag LEW14-20'!PaymAppl_ApplicantID</vt:lpstr>
      <vt:lpstr>PaymAppl_ApplicantID</vt:lpstr>
      <vt:lpstr>'Zahlungsantrag LEW14-20'!PaymAppl_ApplicantName</vt:lpstr>
      <vt:lpstr>PaymAppl_ApplicantName</vt:lpstr>
      <vt:lpstr>'Zahlungsantrag LEW14-20'!PaymAppl_ApplicationID</vt:lpstr>
      <vt:lpstr>PaymAppl_ApplicationID</vt:lpstr>
      <vt:lpstr>'Zahlungsantrag LEW14-20'!PaymAppl_AppliedAmount</vt:lpstr>
      <vt:lpstr>PaymAppl_AppliedAmount</vt:lpstr>
      <vt:lpstr>'Zahlungsantrag LEW14-20'!PaymAppl_BIC</vt:lpstr>
      <vt:lpstr>PaymAppl_BIC</vt:lpstr>
      <vt:lpstr>'Zahlungsantrag LEW14-20'!PaymAppl_CoupleNameA</vt:lpstr>
      <vt:lpstr>PaymAppl_CoupleNameA</vt:lpstr>
      <vt:lpstr>'Zahlungsantrag LEW14-20'!PaymAppl_CoupleNameB</vt:lpstr>
      <vt:lpstr>PaymAppl_CoupleNameB</vt:lpstr>
      <vt:lpstr>'Zahlungsantrag LEW14-20'!PaymAppl_DataExportDate</vt:lpstr>
      <vt:lpstr>PaymAppl_DataExportDate</vt:lpstr>
      <vt:lpstr>'Zahlungsantrag LEW14-20'!PaymAppl_FormVersion</vt:lpstr>
      <vt:lpstr>PaymAppl_FormVersion</vt:lpstr>
      <vt:lpstr>'Zahlungsantrag LEW14-20'!PaymAppl_IBAN</vt:lpstr>
      <vt:lpstr>PaymAppl_IBAN</vt:lpstr>
      <vt:lpstr>'Zahlungsantrag LEW14-20'!PaymAppl_IndividualName</vt:lpstr>
      <vt:lpstr>PaymAppl_IndividualName</vt:lpstr>
      <vt:lpstr>'Zahlungsantrag LEW14-20'!PaymAppl_IntentCode</vt:lpstr>
      <vt:lpstr>PaymAppl_IntentCode</vt:lpstr>
      <vt:lpstr>'Zahlungsantrag LEW14-20'!PaymAppl_IntentName</vt:lpstr>
      <vt:lpstr>PaymAppl_IntentName</vt:lpstr>
      <vt:lpstr>'Zahlungsantrag LEW14-20'!PaymAppl_LegalEntityName</vt:lpstr>
      <vt:lpstr>PaymAppl_LegalEntityName</vt:lpstr>
      <vt:lpstr>'Zahlungsantrag LEW14-20'!PaymAppl_LEWDataExportDir</vt:lpstr>
      <vt:lpstr>PaymAppl_LEWDataExportDir</vt:lpstr>
      <vt:lpstr>'Zahlungsantrag LEW14-20'!PaymAppl_PartialPaymID</vt:lpstr>
      <vt:lpstr>PaymAppl_PartialPaymID</vt:lpstr>
      <vt:lpstr>'Zahlungsantrag LEW14-20'!PaymAppl_PartialPaymSelect</vt:lpstr>
      <vt:lpstr>PaymAppl_PartialPaymSelect</vt:lpstr>
      <vt:lpstr>'Zahlungsantrag LEW14-20'!PaymAppl_PartialPaymTitle</vt:lpstr>
      <vt:lpstr>PaymAppl_PartialPaymTitle</vt:lpstr>
      <vt:lpstr>'Zahlungsantrag LEW14-20'!PaymAppl_PersonGroupName</vt:lpstr>
      <vt:lpstr>PaymAppl_PersonGroupName</vt:lpstr>
      <vt:lpstr>'Zahlungsantrag LEW14-20'!PaymAppl_PrevSponsor</vt:lpstr>
      <vt:lpstr>PaymAppl_PrevSponsor</vt:lpstr>
      <vt:lpstr>'Zahlungsantrag LEW14-20'!PaymAppl_ProjectTypes</vt:lpstr>
      <vt:lpstr>PaymAppl_ProjectTypes</vt:lpstr>
      <vt:lpstr>'Zahlungsantrag LEW14-20'!PaymAppl_ProvinceIdx</vt:lpstr>
      <vt:lpstr>PaymAppl_ProvinceIdx</vt:lpstr>
      <vt:lpstr>'Zahlungsantrag LEW14-20'!PaymAppl_ProvinceLogo</vt:lpstr>
      <vt:lpstr>PaymAppl_ProvinceLogo</vt:lpstr>
      <vt:lpstr>'Zahlungsantrag LEW14-20'!PaymAppl_Revenue</vt:lpstr>
      <vt:lpstr>PaymAppl_Revenue</vt:lpstr>
      <vt:lpstr>'Zahlungsantrag LEW14-20'!PaymAppl_Sponsor</vt:lpstr>
      <vt:lpstr>PaymAppl_Sponsor</vt:lpstr>
      <vt:lpstr>'Zahlungsantrag LEW14-20'!PaymAppl_SponsorLogoArea</vt:lpstr>
      <vt:lpstr>PaymAppl_SponsorLogoArea</vt:lpstr>
      <vt:lpstr>'Zahlungsantrag LEW14-20'!PaymAppl_SupportPeriodEnd</vt:lpstr>
      <vt:lpstr>PaymAppl_SupportPeriodEnd</vt:lpstr>
      <vt:lpstr>'Zahlungsantrag LEW14-20'!PaymAppl_SupportPeriodStart</vt:lpstr>
      <vt:lpstr>PaymAppl_SupportPeriodStart</vt:lpstr>
      <vt:lpstr>'Zahlungsantrag LEW14-20'!PaymAppl_TaxDeduct</vt:lpstr>
      <vt:lpstr>PaymAppl_TaxDeduct</vt:lpstr>
      <vt:lpstr>ProjectTypeSponsors</vt:lpstr>
      <vt:lpstr>ScratchPad_ApplicantID</vt:lpstr>
      <vt:lpstr>ScratchPad_ApplicantName</vt:lpstr>
      <vt:lpstr>ScratchPad_ApplicationID</vt:lpstr>
      <vt:lpstr>ScratchPad_ApplicationSubject</vt:lpstr>
      <vt:lpstr>ScratchPad_DefaultCursorPos</vt:lpstr>
      <vt:lpstr>ScratchPad_FormVersion</vt:lpstr>
      <vt:lpstr>ScratchPad_SupportPeriodEnd</vt:lpstr>
      <vt:lpstr>ScratchPad_SupportPeriodStart</vt:lpstr>
      <vt:lpstr>ScratchPad_TaxDeduct</vt:lpstr>
      <vt:lpstr>'Auswahl Belegaufstellungen'!Stm_ApplicantID</vt:lpstr>
      <vt:lpstr>Stm_ApplicantID</vt:lpstr>
      <vt:lpstr>'Auswahl Belegaufstellungen'!Stm_ApplicantName</vt:lpstr>
      <vt:lpstr>Stm_ApplicantName</vt:lpstr>
      <vt:lpstr>'Auswahl Belegaufstellungen'!Stm_ApplicationID</vt:lpstr>
      <vt:lpstr>Stm_ApplicationID</vt:lpstr>
      <vt:lpstr>'Auswahl Belegaufstellungen'!Stm_FormVersion</vt:lpstr>
      <vt:lpstr>Stm_FormVersion</vt:lpstr>
      <vt:lpstr>'Auswahl Belegaufstellungen'!Stm_SupportPeriodEnd</vt:lpstr>
      <vt:lpstr>Stm_SupportPeriodEnd</vt:lpstr>
      <vt:lpstr>'Auswahl Belegaufstellungen'!Stm_SupportPeriodStart</vt:lpstr>
      <vt:lpstr>Stm_SupportPeriodStart</vt:lpstr>
      <vt:lpstr>'Auswahl Belegaufstellungen'!Stm_TaxDeduct</vt:lpstr>
      <vt:lpstr>Stm_TaxDeduct</vt:lpstr>
      <vt:lpstr>'Auswahl Belegaufstellungen'!Stm_ViewMode</vt:lpstr>
      <vt:lpstr>Stm_ViewMode</vt:lpstr>
      <vt:lpstr>'Auswahl Belegaufstellungen'!Stm_ViewModeSelectRange</vt:lpstr>
      <vt:lpstr>Stm_ViewModeSelectRange</vt:lpstr>
      <vt:lpstr>Summary_ApplicantID</vt:lpstr>
      <vt:lpstr>Summary_ApplicantName</vt:lpstr>
      <vt:lpstr>Summary_ApplicationID</vt:lpstr>
      <vt:lpstr>Summary_ButtonARows</vt:lpstr>
      <vt:lpstr>Summary_ButtonBRows</vt:lpstr>
      <vt:lpstr>Summary_ButtonCRows</vt:lpstr>
      <vt:lpstr>Summary_ButtonDRows</vt:lpstr>
      <vt:lpstr>Summary_ButtonRows</vt:lpstr>
      <vt:lpstr>Summary_ButtonVisibilityRow</vt:lpstr>
      <vt:lpstr>Summary_FooterTemplateRange</vt:lpstr>
      <vt:lpstr>Summary_FormVersion</vt:lpstr>
      <vt:lpstr>Summary_GlobalFooterTemplateRange</vt:lpstr>
      <vt:lpstr>Summary_GroupByCell</vt:lpstr>
      <vt:lpstr>Summary_GroupByCellShadow</vt:lpstr>
      <vt:lpstr>Summary_HeaderTemplateRange</vt:lpstr>
      <vt:lpstr>Summary_ItemTemplateRow</vt:lpstr>
      <vt:lpstr>Summary_LockButtonRows</vt:lpstr>
      <vt:lpstr>Summary_ModeButtonRows</vt:lpstr>
      <vt:lpstr>Summary_SupportPeriodEnd</vt:lpstr>
      <vt:lpstr>Summary_SupportPeriodStart</vt:lpstr>
      <vt:lpstr>Summary_TaxDeduct</vt:lpstr>
      <vt:lpstr>Summary_TemplateRange</vt:lpstr>
    </vt:vector>
  </TitlesOfParts>
  <Manager>Rita Froschauer</Manager>
  <Company>AMA - Agrarmarkt Austria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Belegaufstellungen für Investitionen</dc:title>
  <dc:subject>Belegaufstellungen für Investitionen</dc:subject>
  <dc:creator>Roland Lieger</dc:creator>
  <dc:description>Stand: 17. Feb. 2021 / Version 469.21</dc:description>
  <cp:lastModifiedBy>ZUHAUSE</cp:lastModifiedBy>
  <cp:revision>469</cp:revision>
  <cp:lastPrinted>2021-02-17T11:00:00Z</cp:lastPrinted>
  <dcterms:created xsi:type="dcterms:W3CDTF">2021-02-17T11:00:00Z</dcterms:created>
  <dcterms:modified xsi:type="dcterms:W3CDTF">2021-03-06T13:21:33Z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igentümer">
    <vt:lpwstr>Agrarmarkt Austria</vt:lpwstr>
  </property>
  <property fmtid="{D5CDD505-2E9C-101B-9397-08002B2CF9AE}" pid="3" name="Abteilung">
    <vt:lpwstr>GBII /Abt. 5 / Ref.17 - Projekte</vt:lpwstr>
  </property>
  <property fmtid="{D5CDD505-2E9C-101B-9397-08002B2CF9AE}" pid="4" name="Bearbeitet von">
    <vt:lpwstr>Rita Froschauer</vt:lpwstr>
  </property>
</Properties>
</file>