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codeName="DieseArbeitsmappe" defaultThemeVersion="166925"/>
  <mc:AlternateContent xmlns:mc="http://schemas.openxmlformats.org/markup-compatibility/2006">
    <mc:Choice Requires="x15">
      <x15ac:absPath xmlns:x15ac="http://schemas.microsoft.com/office/spreadsheetml/2010/11/ac" url="C:\Daten\Strahlenschutz\Landeshomepage Dateien\Konstanzprüfung Bachelorarbeit\"/>
    </mc:Choice>
  </mc:AlternateContent>
  <xr:revisionPtr revIDLastSave="0" documentId="13_ncr:1_{AA397434-790D-4886-B594-F4F97BD475E2}" xr6:coauthVersionLast="36" xr6:coauthVersionMax="36" xr10:uidLastSave="{00000000-0000-0000-0000-000000000000}"/>
  <bookViews>
    <workbookView xWindow="0" yWindow="0" windowWidth="19200" windowHeight="7080" xr2:uid="{00000000-000D-0000-FFFF-FFFF00000000}"/>
  </bookViews>
  <sheets>
    <sheet name="Info über Datei" sheetId="16" r:id="rId1"/>
    <sheet name="Durchleuchtung,Indirekt,DSA,DVT" sheetId="17" r:id="rId2"/>
    <sheet name="Kopieren zusätzl. Blätter" sheetId="18" r:id="rId3"/>
    <sheet name="Fragen und Antworten" sheetId="20" r:id="rId4"/>
  </sheets>
  <definedNames>
    <definedName name="_xlnm.Print_Area" localSheetId="1">'Durchleuchtung,Indirekt,DSA,DVT'!$A$1:$P$38,'Durchleuchtung,Indirekt,DSA,DVT'!$A$46:$P$77,'Durchleuchtung,Indirekt,DSA,DVT'!$A$85:$P$116,'Durchleuchtung,Indirekt,DSA,DVT'!$A$124:$P$152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49" i="17" l="1"/>
  <c r="H147" i="17"/>
  <c r="I147" i="17"/>
  <c r="I148" i="17"/>
  <c r="H148" i="17"/>
  <c r="J131" i="17"/>
  <c r="J130" i="17"/>
  <c r="J129" i="17"/>
  <c r="J128" i="17"/>
  <c r="J127" i="17"/>
  <c r="J126" i="17"/>
  <c r="J125" i="17"/>
  <c r="I107" i="17"/>
  <c r="H107" i="17"/>
  <c r="J92" i="17"/>
  <c r="J91" i="17"/>
  <c r="J90" i="17"/>
  <c r="J89" i="17"/>
  <c r="J88" i="17"/>
  <c r="J87" i="17"/>
  <c r="J86" i="17"/>
  <c r="G75" i="17"/>
  <c r="G74" i="17"/>
  <c r="I74" i="17"/>
  <c r="H74" i="17"/>
  <c r="H75" i="17"/>
  <c r="I75" i="17"/>
  <c r="H71" i="17"/>
  <c r="H70" i="17"/>
  <c r="I69" i="17"/>
  <c r="I68" i="17"/>
  <c r="H69" i="17"/>
  <c r="H68" i="17"/>
  <c r="J55" i="17"/>
  <c r="J54" i="17"/>
  <c r="J50" i="17"/>
  <c r="H27" i="17"/>
  <c r="H26" i="17"/>
  <c r="G35" i="17"/>
  <c r="I35" i="17" s="1"/>
  <c r="G34" i="17"/>
  <c r="I34" i="17" s="1"/>
  <c r="H34" i="17"/>
  <c r="I33" i="17"/>
  <c r="H33" i="17"/>
  <c r="I32" i="17"/>
  <c r="H32" i="17"/>
  <c r="I24" i="17"/>
  <c r="H24" i="17"/>
  <c r="G24" i="17"/>
  <c r="G23" i="17"/>
  <c r="H23" i="17" s="1"/>
  <c r="H22" i="17"/>
  <c r="I22" i="17"/>
  <c r="I21" i="17"/>
  <c r="H21" i="17"/>
  <c r="J4" i="17"/>
  <c r="J49" i="17" s="1"/>
  <c r="J3" i="17"/>
  <c r="J48" i="17" s="1"/>
  <c r="J2" i="17"/>
  <c r="J47" i="17" s="1"/>
  <c r="J8" i="17"/>
  <c r="J53" i="17" s="1"/>
  <c r="J7" i="17"/>
  <c r="J52" i="17" s="1"/>
  <c r="J6" i="17"/>
  <c r="J51" i="17" s="1"/>
  <c r="J5" i="17"/>
  <c r="I23" i="17" l="1"/>
  <c r="H35" i="17"/>
  <c r="Q124" i="17" l="1"/>
  <c r="Q85" i="17"/>
  <c r="Q1" i="17"/>
  <c r="J9" i="17" l="1"/>
  <c r="H72" i="17" l="1"/>
  <c r="H28" i="17"/>
  <c r="Q154" i="17" l="1"/>
  <c r="Q153" i="17"/>
  <c r="Q152" i="17"/>
  <c r="Q151" i="17"/>
  <c r="Q150" i="17"/>
  <c r="Q149" i="17"/>
  <c r="Q148" i="17"/>
  <c r="E148" i="17"/>
  <c r="Q147" i="17"/>
  <c r="Q146" i="17"/>
  <c r="Q145" i="17"/>
  <c r="B145" i="17"/>
  <c r="Q144" i="17"/>
  <c r="Q143" i="17"/>
  <c r="Q142" i="17"/>
  <c r="Q141" i="17"/>
  <c r="J134" i="17"/>
  <c r="J133" i="17"/>
  <c r="J132" i="17"/>
  <c r="Q114" i="17"/>
  <c r="Q113" i="17"/>
  <c r="Q112" i="17"/>
  <c r="Q111" i="17"/>
  <c r="Q110" i="17"/>
  <c r="Q109" i="17"/>
  <c r="Q108" i="17"/>
  <c r="Q107" i="17"/>
  <c r="E107" i="17"/>
  <c r="Q106" i="17"/>
  <c r="Q105" i="17"/>
  <c r="B105" i="17"/>
  <c r="Q104" i="17"/>
  <c r="Q103" i="17"/>
  <c r="Q102" i="17"/>
  <c r="Q101" i="17"/>
  <c r="Q75" i="17"/>
  <c r="Q74" i="17"/>
  <c r="Q73" i="17"/>
  <c r="Q72" i="17"/>
  <c r="Q71" i="17"/>
  <c r="Q70" i="17"/>
  <c r="Q69" i="17"/>
  <c r="E69" i="17"/>
  <c r="Q68" i="17"/>
  <c r="Q67" i="17"/>
  <c r="Q66" i="17"/>
  <c r="B66" i="17"/>
  <c r="Q65" i="17"/>
  <c r="Q64" i="17"/>
  <c r="Q63" i="17"/>
  <c r="Q62" i="17"/>
  <c r="E33" i="17"/>
  <c r="E32" i="17"/>
  <c r="C32" i="17"/>
  <c r="B30" i="17"/>
  <c r="Q28" i="17"/>
  <c r="Q27" i="17"/>
  <c r="Q26" i="17"/>
  <c r="Q25" i="17"/>
  <c r="Q24" i="17"/>
  <c r="Q23" i="17"/>
  <c r="Q22" i="17"/>
  <c r="E22" i="17"/>
  <c r="Q21" i="17"/>
  <c r="E21" i="17"/>
  <c r="C21" i="17"/>
  <c r="Q20" i="17"/>
  <c r="Q19" i="17"/>
  <c r="B19" i="17"/>
  <c r="Q18" i="17"/>
  <c r="Q17" i="17"/>
  <c r="Q16" i="17"/>
  <c r="Q15" i="17"/>
  <c r="J14" i="17"/>
  <c r="Q3" i="17"/>
  <c r="Q2" i="17"/>
  <c r="J140" i="17" l="1"/>
  <c r="J141" i="17" s="1"/>
  <c r="K141" i="17" s="1"/>
  <c r="L141" i="17" s="1"/>
  <c r="M141" i="17" s="1"/>
  <c r="N141" i="17" s="1"/>
  <c r="O141" i="17" s="1"/>
  <c r="P141" i="17" s="1"/>
  <c r="J15" i="17"/>
  <c r="K15" i="17" s="1"/>
  <c r="L15" i="17" s="1"/>
  <c r="M15" i="17" s="1"/>
  <c r="N15" i="17" s="1"/>
  <c r="O15" i="17" s="1"/>
  <c r="P15" i="17" s="1"/>
  <c r="J61" i="17"/>
  <c r="J62" i="17" s="1"/>
  <c r="K62" i="17" s="1"/>
  <c r="L62" i="17" s="1"/>
  <c r="M62" i="17" s="1"/>
  <c r="N62" i="17" s="1"/>
  <c r="O62" i="17" s="1"/>
  <c r="P62" i="17" s="1"/>
  <c r="J100" i="17"/>
  <c r="J101" i="17" s="1"/>
  <c r="K101" i="17" s="1"/>
  <c r="L101" i="17" s="1"/>
  <c r="M101" i="17" s="1"/>
  <c r="N101" i="17" s="1"/>
  <c r="O101" i="17" s="1"/>
  <c r="P101"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Quass, Philipp</author>
    <author>Koll, Johann</author>
  </authors>
  <commentList>
    <comment ref="R3" authorId="0" shapeId="0" xr:uid="{00000000-0006-0000-0100-000001000000}">
      <text>
        <r>
          <rPr>
            <b/>
            <sz val="9"/>
            <color indexed="81"/>
            <rFont val="Segoe UI"/>
            <family val="2"/>
          </rPr>
          <t xml:space="preserve">Sofern Änderungen erforderlich werden (z.B nach Komponententausch mit Teilabnahmeprüfung), dürfen  bereits befüllten Tabellenblätter nicht geändert werden. Richtig ist es das letzte Tabellenblatt zu kopieren und danach mit geänderten Bezugswerten neu zu starten.
</t>
        </r>
      </text>
    </comment>
    <comment ref="R16" authorId="0" shapeId="0" xr:uid="{00000000-0006-0000-0100-000002000000}">
      <text/>
    </comment>
    <comment ref="C19" authorId="0" shapeId="0" xr:uid="{00000000-0006-0000-0100-000003000000}">
      <text>
        <r>
          <rPr>
            <b/>
            <sz val="9"/>
            <color indexed="81"/>
            <rFont val="Segoe UI"/>
            <family val="2"/>
          </rPr>
          <t xml:space="preserve">Ist im Rahmen der Abnahmeprüfung gemäß Ö-Norm festzulegen
(Aufzeichnung bei der Konstanzprüfung dient nur zur Orientierung)
</t>
        </r>
      </text>
    </comment>
    <comment ref="C20" authorId="0" shapeId="0" xr:uid="{00000000-0006-0000-0100-000004000000}">
      <text>
        <r>
          <rPr>
            <b/>
            <sz val="9"/>
            <color indexed="81"/>
            <rFont val="Segoe UI"/>
            <family val="2"/>
          </rPr>
          <t>Angezeigter Wert
(Aufzeichnung bei der Konstanzprüfung dient nur zur Orientierung)</t>
        </r>
      </text>
    </comment>
    <comment ref="C21" authorId="1" shapeId="0" xr:uid="{00000000-0006-0000-0100-000005000000}">
      <text>
        <r>
          <rPr>
            <b/>
            <sz val="9"/>
            <color indexed="81"/>
            <rFont val="Segoe UI"/>
            <family val="2"/>
          </rPr>
          <t xml:space="preserve">Gemäß Ö-Norm Kontrolle mittels "Dosis über 20 Sekunden" oder "Dosisleistung" zulässig!
Auswahl wurde im Bereich für Abnahmeberechtigte festgelegt! </t>
        </r>
      </text>
    </comment>
    <comment ref="C23" authorId="0" shapeId="0" xr:uid="{00000000-0006-0000-0100-000006000000}">
      <text/>
    </comment>
    <comment ref="C25" authorId="0" shapeId="0" xr:uid="{00000000-0006-0000-0100-000007000000}">
      <text/>
    </comment>
    <comment ref="C26" authorId="0" shapeId="0" xr:uid="{00000000-0006-0000-0100-000008000000}">
      <text/>
    </comment>
    <comment ref="H26" authorId="1" shapeId="0" xr:uid="{00000000-0006-0000-0100-000009000000}">
      <text>
        <r>
          <rPr>
            <b/>
            <sz val="9"/>
            <color indexed="81"/>
            <rFont val="Segoe UI"/>
            <family val="2"/>
          </rPr>
          <t>Nicht geringer als bei der Abnahmeprüfung gefordert.
(Siehe Ö-Norm S 5240-10, Punkt 9.13/Tabelle 9, sowie für Einrichtungen mit Flachdetektor als BV: Punkt 10.13/Tabelle 15)</t>
        </r>
      </text>
    </comment>
    <comment ref="R26" authorId="0" shapeId="0" xr:uid="{00000000-0006-0000-0100-00000A000000}">
      <text>
        <r>
          <rPr>
            <b/>
            <sz val="9"/>
            <color indexed="81"/>
            <rFont val="Segoe UI"/>
            <family val="2"/>
          </rPr>
          <t>Gemäß Ö-Norm im kontinuierlichen Durchleuchtungsmodus. Wenn nicht möglich höchste Pulsrate wählen.</t>
        </r>
      </text>
    </comment>
    <comment ref="C27" authorId="1" shapeId="0" xr:uid="{00000000-0006-0000-0100-00000B000000}">
      <text/>
    </comment>
    <comment ref="H27" authorId="0" shapeId="0" xr:uid="{00000000-0006-0000-0100-00000C000000}">
      <text>
        <r>
          <rPr>
            <b/>
            <sz val="9"/>
            <color indexed="81"/>
            <rFont val="Segoe UI"/>
            <family val="2"/>
          </rPr>
          <t>Nicht geringer als bei der Abnahmeprüfung gefordert.
(Siehe Ö-Norm S 5240-10, Punkt 9.14/Tabelle 10, sowie für Einrichtungen mit Flachdetektor als BV: Punkt 10.14/Tabelle 16)</t>
        </r>
      </text>
    </comment>
    <comment ref="C28" authorId="1" shapeId="0" xr:uid="{00000000-0006-0000-0100-00000D000000}">
      <text/>
    </comment>
    <comment ref="C30" authorId="0" shapeId="0" xr:uid="{00000000-0006-0000-0100-00000E000000}">
      <text>
        <r>
          <rPr>
            <b/>
            <sz val="9"/>
            <color indexed="81"/>
            <rFont val="Segoe UI"/>
            <family val="2"/>
          </rPr>
          <t xml:space="preserve">Ist im Rahmen der Abnahmeprüfung gemäß Ö-Norm festzulegen
(Aufzeichnung bei der Konstanzprüfung dient nur zur Orientierung)
</t>
        </r>
      </text>
    </comment>
    <comment ref="C31" authorId="0" shapeId="0" xr:uid="{00000000-0006-0000-0100-00000F000000}">
      <text>
        <r>
          <rPr>
            <b/>
            <sz val="9"/>
            <color indexed="81"/>
            <rFont val="Segoe UI"/>
            <family val="2"/>
          </rPr>
          <t>Angezeigter Wert
(Aufzeichnung bei der Konstanzprüfung dient nur zur Orientierung)</t>
        </r>
      </text>
    </comment>
    <comment ref="C32" authorId="1" shapeId="0" xr:uid="{00000000-0006-0000-0100-000010000000}">
      <text>
        <r>
          <rPr>
            <b/>
            <sz val="9"/>
            <color indexed="81"/>
            <rFont val="Segoe UI"/>
            <family val="2"/>
          </rPr>
          <t xml:space="preserve">Gemäß Ö-Norm Kontrolle mittels "Dosis über 20 Sekunden" oder "Dosisleistung" zulässig!
Auswahl wurde im Bereich für Abnahmeberechtigte festgelegt! </t>
        </r>
        <r>
          <rPr>
            <sz val="9"/>
            <color indexed="81"/>
            <rFont val="Segoe UI"/>
            <family val="2"/>
          </rPr>
          <t xml:space="preserve">
</t>
        </r>
      </text>
    </comment>
    <comment ref="C34" authorId="0" shapeId="0" xr:uid="{00000000-0006-0000-0100-000011000000}">
      <text/>
    </comment>
    <comment ref="R39" authorId="1" shapeId="0" xr:uid="{00000000-0006-0000-0100-000012000000}">
      <text>
        <r>
          <rPr>
            <b/>
            <sz val="9"/>
            <color indexed="81"/>
            <rFont val="Segoe UI"/>
            <family val="2"/>
          </rPr>
          <t xml:space="preserve">Gemäß Ö-Norm Erhebung mittels "Dosis über 
20 Sekunden" oder "Dosisleistung" zulässig!
Für Dosis über 20 s "mGy" od. "µGy" wählen.
Für Dosisleistung die Einheit "mGy/s" od. "µGy/s" wählen. </t>
        </r>
      </text>
    </comment>
    <comment ref="C66" authorId="0" shapeId="0" xr:uid="{00000000-0006-0000-0100-000013000000}">
      <text>
        <r>
          <rPr>
            <b/>
            <sz val="9"/>
            <color indexed="81"/>
            <rFont val="Segoe UI"/>
            <family val="2"/>
          </rPr>
          <t xml:space="preserve">Ist im Rahmen der Abnahmeprüfung gemäß Ö-Norm festzulegen
(Aufzeichnung bei der Konstanzprüfung dient nur zur Orientierung)
</t>
        </r>
      </text>
    </comment>
    <comment ref="C67" authorId="0" shapeId="0" xr:uid="{00000000-0006-0000-0100-000014000000}">
      <text>
        <r>
          <rPr>
            <b/>
            <sz val="9"/>
            <color indexed="81"/>
            <rFont val="Segoe UI"/>
            <family val="2"/>
          </rPr>
          <t>Angezeigter Wert
(Aufzeichnung bei der Konstanzprüfung dient nur zur Orientierung)</t>
        </r>
      </text>
    </comment>
    <comment ref="C70" authorId="0" shapeId="0" xr:uid="{00000000-0006-0000-0100-000015000000}">
      <text/>
    </comment>
    <comment ref="H70" authorId="1" shapeId="0" xr:uid="{00000000-0006-0000-0100-000016000000}">
      <text>
        <r>
          <rPr>
            <b/>
            <sz val="9"/>
            <color indexed="81"/>
            <rFont val="Segoe UI"/>
            <family val="2"/>
          </rPr>
          <t>Nicht geringer als bei der Abnahmeprüfung gefordert.
(Siehe Ö-Norm S 5240-10, Punkt 9.13/Tabelle 9, sowie für Einrichtungen mit Flachdetektor als BV: Punkt 10.13/Tabelle 15)</t>
        </r>
      </text>
    </comment>
    <comment ref="C71" authorId="1" shapeId="0" xr:uid="{00000000-0006-0000-0100-000017000000}">
      <text/>
    </comment>
    <comment ref="H71" authorId="0" shapeId="0" xr:uid="{00000000-0006-0000-0100-000018000000}">
      <text>
        <r>
          <rPr>
            <b/>
            <sz val="9"/>
            <color indexed="81"/>
            <rFont val="Segoe UI"/>
            <family val="2"/>
          </rPr>
          <t>Nicht geringer als bei der Abnahmeprüfung gefordert.
(Siehe Ö-Norm S 5240-10, Punkt 9.14/Tabelle 10, sowie für Einrichtungen mit Flachdetektor als BV: Punkt 10.14/Tabelle 16)</t>
        </r>
      </text>
    </comment>
    <comment ref="C72" authorId="1" shapeId="0" xr:uid="{00000000-0006-0000-0100-000019000000}">
      <text/>
    </comment>
    <comment ref="C73" authorId="0" shapeId="0" xr:uid="{00000000-0006-0000-0100-00001A000000}">
      <text/>
    </comment>
    <comment ref="C74" authorId="0" shapeId="0" xr:uid="{00000000-0006-0000-0100-00001B000000}">
      <text/>
    </comment>
    <comment ref="M91" authorId="0" shapeId="0" xr:uid="{00000000-0006-0000-0100-00001C000000}">
      <text/>
    </comment>
    <comment ref="R96" authorId="0" shapeId="0" xr:uid="{00000000-0006-0000-0100-00001D000000}">
      <text>
        <r>
          <rPr>
            <b/>
            <sz val="9"/>
            <color indexed="81"/>
            <rFont val="Segoe UI"/>
            <family val="2"/>
          </rPr>
          <t>Gemäß Ö-Norm im kontinuierlichen Durchleuchtungsmodus. Wenn nicht möglich höchste Pulsrate wählen.</t>
        </r>
      </text>
    </comment>
    <comment ref="C105" authorId="0" shapeId="0" xr:uid="{00000000-0006-0000-0100-00001E000000}">
      <text>
        <r>
          <rPr>
            <b/>
            <sz val="9"/>
            <color indexed="81"/>
            <rFont val="Segoe UI"/>
            <family val="2"/>
          </rPr>
          <t xml:space="preserve">Ist im Rahmen der Abnahmeprüfung gemäß Ö-Norm festzulegen
(Aufzeichnung bei der Konstanzprüfung dient nur zur Orientierung)
</t>
        </r>
      </text>
    </comment>
    <comment ref="C106" authorId="0" shapeId="0" xr:uid="{00000000-0006-0000-0100-00001F000000}">
      <text>
        <r>
          <rPr>
            <b/>
            <sz val="9"/>
            <color indexed="81"/>
            <rFont val="Segoe UI"/>
            <family val="2"/>
          </rPr>
          <t>Angezeigter Wert
(Aufzeichnung bei der Konstanzprüfung dient nur zur Orientierung)</t>
        </r>
      </text>
    </comment>
    <comment ref="C108" authorId="1" shapeId="0" xr:uid="{00000000-0006-0000-0100-000020000000}">
      <text>
        <r>
          <rPr>
            <sz val="9"/>
            <color indexed="81"/>
            <rFont val="Segoe UI"/>
            <family val="2"/>
          </rPr>
          <t xml:space="preserve">
</t>
        </r>
      </text>
    </comment>
    <comment ref="C110" authorId="1" shapeId="0" xr:uid="{00000000-0006-0000-0100-000021000000}">
      <text>
        <r>
          <rPr>
            <sz val="9"/>
            <color indexed="81"/>
            <rFont val="Segoe UI"/>
            <family val="2"/>
          </rPr>
          <t xml:space="preserve">
</t>
        </r>
      </text>
    </comment>
    <comment ref="C113" authorId="0" shapeId="0" xr:uid="{00000000-0006-0000-0100-000022000000}">
      <text>
        <r>
          <rPr>
            <b/>
            <sz val="9"/>
            <color indexed="81"/>
            <rFont val="Segoe UI"/>
            <family val="2"/>
          </rPr>
          <t xml:space="preserve">Auszug aus ÖNORM S 5240-3 2017:
</t>
        </r>
        <r>
          <rPr>
            <sz val="9"/>
            <color indexed="81"/>
            <rFont val="Segoe UI"/>
            <family val="2"/>
          </rPr>
          <t>Verfügt die DSA-Einrichtung über eine Logarithmierung, so ist deren Funktion gemäß den Parametern des Herstellers zu prüfen.</t>
        </r>
      </text>
    </comment>
    <comment ref="C114" authorId="0" shapeId="0" xr:uid="{00000000-0006-0000-0100-000023000000}">
      <text/>
    </comment>
    <comment ref="M132" authorId="0" shapeId="0" xr:uid="{00000000-0006-0000-0100-000024000000}">
      <text/>
    </comment>
    <comment ref="R140" authorId="0" shapeId="0" xr:uid="{00000000-0006-0000-0100-000025000000}">
      <text>
        <r>
          <rPr>
            <b/>
            <sz val="9"/>
            <color indexed="81"/>
            <rFont val="Segoe UI"/>
            <family val="2"/>
          </rPr>
          <t>Gemäß Ö-Norm im kontinuierlichen Durchleuchtungsmodus. Wenn nicht möglich höchste Pulsrate wählen.</t>
        </r>
      </text>
    </comment>
    <comment ref="C145" authorId="0" shapeId="0" xr:uid="{00000000-0006-0000-0100-000026000000}">
      <text>
        <r>
          <rPr>
            <b/>
            <sz val="9"/>
            <color indexed="81"/>
            <rFont val="Segoe UI"/>
            <family val="2"/>
          </rPr>
          <t xml:space="preserve">Ist im Rahmen der Abnahmeprüfung gemäß Ö-Norm festzulegen
(Aufzeichnung bei der Konstanzprüfung dient nur zur Orientierung)
</t>
        </r>
      </text>
    </comment>
    <comment ref="C146" authorId="0" shapeId="0" xr:uid="{00000000-0006-0000-0100-000027000000}">
      <text>
        <r>
          <rPr>
            <b/>
            <sz val="9"/>
            <color indexed="81"/>
            <rFont val="Segoe UI"/>
            <family val="2"/>
          </rPr>
          <t>Angezeigter Wert
(Aufzeichnung bei der Konstanzprüfung dient nur zur Orientierung)</t>
        </r>
      </text>
    </comment>
    <comment ref="C149" authorId="0" shapeId="0" xr:uid="{00000000-0006-0000-0100-000028000000}">
      <text/>
    </comment>
    <comment ref="H149" authorId="1" shapeId="0" xr:uid="{00000000-0006-0000-0100-000029000000}">
      <text>
        <r>
          <rPr>
            <b/>
            <sz val="9"/>
            <color indexed="81"/>
            <rFont val="Segoe UI"/>
            <family val="2"/>
          </rPr>
          <t>Nicht geringer als bei der Abnahmeprüfung gefordert.
(Siehe Ö-Norm S 5240-10, Punkt 9.116.1 und 
Tabelle 11)</t>
        </r>
      </text>
    </comment>
    <comment ref="C150" authorId="0" shapeId="0" xr:uid="{00000000-0006-0000-0100-00002A000000}">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Quass, Philipp</author>
  </authors>
  <commentList>
    <comment ref="B11" authorId="0" shapeId="0" xr:uid="{00000000-0006-0000-0300-000001000000}">
      <text/>
    </comment>
  </commentList>
</comments>
</file>

<file path=xl/sharedStrings.xml><?xml version="1.0" encoding="utf-8"?>
<sst xmlns="http://schemas.openxmlformats.org/spreadsheetml/2006/main" count="464" uniqueCount="192">
  <si>
    <t>Prüfer:</t>
  </si>
  <si>
    <t>Röhrenspannung</t>
  </si>
  <si>
    <t xml:space="preserve">Dosisflächenprodukt </t>
  </si>
  <si>
    <t>kV</t>
  </si>
  <si>
    <t>mGy</t>
  </si>
  <si>
    <t>Planungsdatum:</t>
  </si>
  <si>
    <t>Bezugs-
werte</t>
  </si>
  <si>
    <t>Toleranz</t>
  </si>
  <si>
    <t>min</t>
  </si>
  <si>
    <t>max</t>
  </si>
  <si>
    <t>cm</t>
  </si>
  <si>
    <t>Angaben zur Röntgeneinrichtung</t>
  </si>
  <si>
    <t>Raum:</t>
  </si>
  <si>
    <t>Gerät:</t>
  </si>
  <si>
    <t>Firma:</t>
  </si>
  <si>
    <t>Linienpaarauflösungsvermögen</t>
  </si>
  <si>
    <t>Lp/mm</t>
  </si>
  <si>
    <t>Anzahl</t>
  </si>
  <si>
    <t xml:space="preserve">Niedrigkontrastauflösung </t>
  </si>
  <si>
    <t>Dynamikbereich</t>
  </si>
  <si>
    <t>Stufen</t>
  </si>
  <si>
    <t>Prüfintervall:</t>
  </si>
  <si>
    <t>Monate</t>
  </si>
  <si>
    <t>ja/nein</t>
  </si>
  <si>
    <t>Raster:</t>
  </si>
  <si>
    <t>&gt; 350 Patienten/Woche:</t>
  </si>
  <si>
    <t>JA</t>
  </si>
  <si>
    <t>NEIN</t>
  </si>
  <si>
    <t>Prüfintervall</t>
  </si>
  <si>
    <t>Name</t>
  </si>
  <si>
    <t>Filterung:</t>
  </si>
  <si>
    <t>Datum der Abnahmeprüfung:</t>
  </si>
  <si>
    <t>Rastertype:</t>
  </si>
  <si>
    <t>Dosisflächenprodukt-Einheit:</t>
  </si>
  <si>
    <t>Prüfanordnung:</t>
  </si>
  <si>
    <t>horizontal</t>
  </si>
  <si>
    <t>vertikal</t>
  </si>
  <si>
    <t>Abnahmeprüfung - Bezugswerte</t>
  </si>
  <si>
    <t>Prüfdatum</t>
  </si>
  <si>
    <t>Fokus - Prüfplatte:</t>
  </si>
  <si>
    <t>Fokus - Bildempfänger:</t>
  </si>
  <si>
    <t>Sichtbarer Bildausschnitt</t>
  </si>
  <si>
    <t>Indirektaufnahme</t>
  </si>
  <si>
    <t>Dosisflächenprodukt (20 sek.)</t>
  </si>
  <si>
    <t>DSA - Funktion</t>
  </si>
  <si>
    <t>DVT - Funktion</t>
  </si>
  <si>
    <t>Ortsauflösung</t>
  </si>
  <si>
    <t>Scan-Zeit:</t>
  </si>
  <si>
    <t>Scan-Winkel:</t>
  </si>
  <si>
    <t>DL-System mit Bildverstärkersystem älter als 10 Jahre:</t>
  </si>
  <si>
    <t>Gerät für die interventionelle Radiologie:</t>
  </si>
  <si>
    <t>Cu 0,3mm</t>
  </si>
  <si>
    <t>cGycm2</t>
  </si>
  <si>
    <t>Dieser Bereich ist nur für Abnahmeberechtigte relevant!</t>
  </si>
  <si>
    <t>zur Bestätigung aktuelles Datum eingeben:</t>
  </si>
  <si>
    <t>Prüfmittel</t>
  </si>
  <si>
    <t>verw. Fokus:</t>
  </si>
  <si>
    <t>Prüfung im Nennformat</t>
  </si>
  <si>
    <t>Prüfung im Nennformat:</t>
  </si>
  <si>
    <t>Prüfung im zusätzl. Format</t>
  </si>
  <si>
    <t>Prüfung im zusätzl. Format:</t>
  </si>
  <si>
    <t>"Klick" für Beschreibung zur Bezugswertefestlegung bei Teilabnahme</t>
  </si>
  <si>
    <t>&lt;- für Berechtigte</t>
  </si>
  <si>
    <t>Röhrenstrom</t>
  </si>
  <si>
    <t>mA</t>
  </si>
  <si>
    <t>Durchleuchtungsbedingungen</t>
  </si>
  <si>
    <t>BV-Nenndurchmesser:</t>
  </si>
  <si>
    <t>Dosis je Bild</t>
  </si>
  <si>
    <t>mA/mAs</t>
  </si>
  <si>
    <t>Röhrenstrom/Zeit-Produkt</t>
  </si>
  <si>
    <t>Dickste Stufe der Gefäßsimulation über alle 7 Stufen der Kupfertreppe dargestellt</t>
  </si>
  <si>
    <t>:</t>
  </si>
  <si>
    <t>DL-Modus/Pulsfrequenz:</t>
  </si>
  <si>
    <t>Tischhöhe:</t>
  </si>
  <si>
    <t>Prüfung mit Bildverstärker:</t>
  </si>
  <si>
    <t>0,05 mm Gefäßsimulation bei         0,8 mm Kupferstufe sichtbar</t>
  </si>
  <si>
    <t>Niedrigkontrastauflösung</t>
  </si>
  <si>
    <t>Indirektaufnahme:</t>
  </si>
  <si>
    <t>Tischhöhe</t>
  </si>
  <si>
    <t>Spezielle Einstellungen für DSA</t>
  </si>
  <si>
    <t>Spezielle Einstellungen für Indirektaufnahme</t>
  </si>
  <si>
    <t>DSA-Funktion:</t>
  </si>
  <si>
    <t>Spezielle Einstellungen für DVT</t>
  </si>
  <si>
    <t>m</t>
  </si>
  <si>
    <t>DVT-Funktion:</t>
  </si>
  <si>
    <t xml:space="preserve">Beschreibung: Zur Auswahl die hellgelben Felder anklicken und mit dem Pfeil an der rechten Seite die gewünschten Optionen auswählen </t>
  </si>
  <si>
    <t>Experte</t>
  </si>
  <si>
    <t>Kennwort für gesperrte Felder ist:</t>
  </si>
  <si>
    <t>gr. Fokus</t>
  </si>
  <si>
    <t>kl. Fokus</t>
  </si>
  <si>
    <t>Bedingungen zur Einzelaufnahme</t>
  </si>
  <si>
    <t>Fokus - DSA-Phantom:</t>
  </si>
  <si>
    <t>Funktion der Logarithmierung</t>
  </si>
  <si>
    <t>Fokus - DVT-Phantom:</t>
  </si>
  <si>
    <t>Aufnahmen pro Scan</t>
  </si>
  <si>
    <t>Bedingungen für DVT</t>
  </si>
  <si>
    <t>Intervall ist wie das Prüfintevall vom Grundgerät. Außer der Hersteller schreibt kürzere Intervalle vor.</t>
  </si>
  <si>
    <t>Aufnahmen pro Scan:</t>
  </si>
  <si>
    <t>Betreiber:</t>
  </si>
  <si>
    <t>Anleitung zum Kopieren weiterer Konstanzprüfblätter</t>
  </si>
  <si>
    <t>µGym2</t>
  </si>
  <si>
    <t>µGy</t>
  </si>
  <si>
    <t>Organprogramm, Ausleseeinheit -parameter, Fensterung, Detektor, Archivierung, Bemerkungen, usw.</t>
  </si>
  <si>
    <t>Prüfkörper:</t>
  </si>
  <si>
    <t>A.2</t>
  </si>
  <si>
    <t>Wir weisen jedoch ausdrücklich darauf hin, dass die unentgeltlich zur Verfügung gestellten Unterlagen keinen Anspruch auf Vollständigkeit und Richtigkeit erheben. Dies gilt auch zu den Erläuterungen, den verwendeten Formeln und zu den  Berechnungen der Grenzwerte.</t>
  </si>
  <si>
    <t xml:space="preserve">Aufbau und Anwendung der Datei: </t>
  </si>
  <si>
    <t>besteht aus:</t>
  </si>
  <si>
    <t>-    einer Erklärung zum Kopieren weiterer Konstanzprüfblätter</t>
  </si>
  <si>
    <t>Version</t>
  </si>
  <si>
    <t>Änderungen</t>
  </si>
  <si>
    <t>1.0</t>
  </si>
  <si>
    <t>Erstellung Konstanzprüfblatt</t>
  </si>
  <si>
    <t>Pulse/s</t>
  </si>
  <si>
    <t>P/s</t>
  </si>
  <si>
    <t>Dosis je Bild bzw. Bildserie</t>
  </si>
  <si>
    <t>s</t>
  </si>
  <si>
    <t>Bilder/s</t>
  </si>
  <si>
    <t>nein/ja</t>
  </si>
  <si>
    <t>nein</t>
  </si>
  <si>
    <t>History für die Konstanzprüfblätter</t>
  </si>
  <si>
    <t>B/s</t>
  </si>
  <si>
    <t>und Dauer der Serie:</t>
  </si>
  <si>
    <t>wenn Bildserie, dann Anzahl der Bilder</t>
  </si>
  <si>
    <t>dGycm2</t>
  </si>
  <si>
    <t>Cu 0,2mm</t>
  </si>
  <si>
    <t>fokusfern</t>
  </si>
  <si>
    <t>eingeblendetes Format:</t>
  </si>
  <si>
    <t>Dosis- oder Dosisleistung-Einheit:</t>
  </si>
  <si>
    <t>ev.Kontrolle F.A.*</t>
  </si>
  <si>
    <t>In diesem Tabellenblatt befinden wir uns derzeit!</t>
  </si>
  <si>
    <t>1.1</t>
  </si>
  <si>
    <t xml:space="preserve">Kann ich die bestehenden Konstanzprüfblättern weiter verwenden, wenn ein Röhrentausch mit Teilabnahmeprüfung erfolgt ist? </t>
  </si>
  <si>
    <t>Ich hätte gerne zusätzliche nicht angeführte Informationen zur Durchführung der Konstanzprüfung in den Blättern dokumentiert. Wie gehe ich vor?</t>
  </si>
  <si>
    <t>zusätzliche Filterung:</t>
  </si>
  <si>
    <t>Linienpaarauflösung und Niedrigkontrastelemente bei Durchleuchtungsanlagen mit Bildverstärkern und Flachdetektoren. Welche Grenzwerte gelten?</t>
  </si>
  <si>
    <t>In jedem Fall sollte der Röhrentausch im Konstanzprüfblatt nachvollziehbar dokumentiert werden. Haben sich die Bezugswerte nicht verändert, können die Aufzeichnungen unmittelbar weitergeführt werden. Gibt es Änderungen bei den Bezugswerten empfiehlt es sich, wegen der Nachvollziehbarkeit ein neues Blatt zu beginnen. Ältere Blätter sind für die behördliche Überprüfung aufzubewahren.</t>
  </si>
  <si>
    <t xml:space="preserve">Für die Grenzwerteermittlung bei Durchleuchtungsanlagen sind die Ergebnisse der Abnahmeprüfung maßgeblich. Es müssen jene Werte erreicht werden, die bei der Abnahmeprüfung gefordert sind. Diese sind abhängig von: Bildverstärker oder Flachdetektor, Anwendungsgebiet: zB. Angio, normale Durchleuchtung,  Anwendung im High-Level-Modus, usw., bei der Konstanzprüfung verwendeter Prüfkörper (A.2 od. A.3). Da die Bestimmung nicht so einfach ist, sollten die Grenzwerte im Rahmen der Abnahmeprüfung durch Fachleute festgelegt werden. </t>
  </si>
  <si>
    <r>
      <t>Sofern andere Filter vorhanden sind, müssen diese direkt in das dafür vorgesehene Feld eingetragen werden. Dazu muss der Blattschutz aufgehoben werden und nach der Eintragung wieder aktiviert werden. Zum deaktivieren und sperren ist das Passwort "</t>
    </r>
    <r>
      <rPr>
        <b/>
        <sz val="11"/>
        <color theme="1"/>
        <rFont val="Leelawadee UI Semilight"/>
        <family val="2"/>
      </rPr>
      <t>Experte</t>
    </r>
    <r>
      <rPr>
        <sz val="11"/>
        <color theme="1"/>
        <rFont val="Leelawadee UI Semilight"/>
        <family val="2"/>
      </rPr>
      <t>" vorgesehen.</t>
    </r>
  </si>
  <si>
    <r>
      <t>Leider war es nicht möglich alle eventuell interessanten Informationen in den Blättern darzustellen. Es gibt jedoch in den verschiedensten Rubriken freie Felder, die man sich nach eigenen Erfordernissen selbst benennen kann. Dazu muss der Blattschutz aufgehoben werden und nach der Eintragung wieder aktiviert werden. Zum deaktivieren und sperren ist das Passwort "</t>
    </r>
    <r>
      <rPr>
        <b/>
        <sz val="11"/>
        <color theme="1"/>
        <rFont val="Leelawadee UI Semilight"/>
        <family val="2"/>
      </rPr>
      <t>Experte</t>
    </r>
    <r>
      <rPr>
        <sz val="11"/>
        <color theme="1"/>
        <rFont val="Leelawadee UI Semilight"/>
        <family val="2"/>
      </rPr>
      <t>" vorgesehen.</t>
    </r>
  </si>
  <si>
    <t>bildgebende Komponente  ≥ 20 Jahre:</t>
  </si>
  <si>
    <t>Änderungen am Text, Optimierung u. Textänderung  Kommentarfelder, Änderung Text "Filterung" auf "zusätzliche Filterung"  Erstellung des Hilfeblattes "Fragen und Antworten" Formatierungsänderungen</t>
  </si>
  <si>
    <t>Abteilung Umweltschutz - Strahlenschutz</t>
  </si>
  <si>
    <t>Kärntnerstraße 10-12, 4021 Linz</t>
  </si>
  <si>
    <t>Tel.: 0732 7720-14543</t>
  </si>
  <si>
    <t>Diese Datei wurde erstellt von: Land Oberösterreich</t>
  </si>
  <si>
    <t>1.2</t>
  </si>
  <si>
    <t>besteht aus dem:</t>
  </si>
  <si>
    <t>Kurzzeichen u. Datum</t>
  </si>
  <si>
    <r>
      <rPr>
        <b/>
        <u/>
        <sz val="9"/>
        <color theme="1"/>
        <rFont val="Yu Gothic UI"/>
        <family val="2"/>
      </rPr>
      <t>Auszug aus ÖNORM S 5240-3 2017:</t>
    </r>
    <r>
      <rPr>
        <sz val="9"/>
        <color theme="1"/>
        <rFont val="Yu Gothic UI"/>
        <family val="2"/>
      </rPr>
      <t xml:space="preserve"> Die Konstanzprüfungen der digitalen Volumentomographie sind gemäß Herstellerangaben durchzuführen.</t>
    </r>
  </si>
  <si>
    <t>sichtbarer Bildausschnitt (vertikal):</t>
  </si>
  <si>
    <t>sichtbarer Bildausschnitt (horizontal):</t>
  </si>
  <si>
    <t>Prüfintervall nach Herstellerangaben (Monate):</t>
  </si>
  <si>
    <t>d. Bilder u. Dauer der Serie:</t>
  </si>
  <si>
    <t>Artefakte beeintr. Diagnose</t>
  </si>
  <si>
    <t>Cu 0,1mm</t>
  </si>
  <si>
    <t>Aktualisieren auf das neue Corporate Design des Landes OÖ, Schriftart Änderung sowie "0" ausblenden wenn nichts eingetragen wurde</t>
  </si>
  <si>
    <t>Die Vorlageblätter enthalten nur die "zusätzlichen Filter"                   (Cu 0,0mm, Cu 0,1mm, Cu 0,2mm, Cu 0,3mm). Wie gehe ich vor, wenn ich noch weitere Filterkombinationen habe?</t>
  </si>
  <si>
    <t>-  Fragen und Antworten zu häufig gestellten Fragen zu diesem Konstanzprüfblatt</t>
  </si>
  <si>
    <t>Qu, September 2019</t>
  </si>
  <si>
    <t>Qu, Juli 2020</t>
  </si>
  <si>
    <t>Qu, Juni 2021</t>
  </si>
  <si>
    <t>1.3</t>
  </si>
  <si>
    <t>Qu, April 2022</t>
  </si>
  <si>
    <t>Fehlerkorrekturen</t>
  </si>
  <si>
    <r>
      <t xml:space="preserve">Prüfmittel </t>
    </r>
    <r>
      <rPr>
        <sz val="11"/>
        <color theme="1"/>
        <rFont val="Yu Gothic"/>
        <family val="2"/>
      </rPr>
      <t>(Bezeichnung Ser.Nr.:)</t>
    </r>
  </si>
  <si>
    <r>
      <rPr>
        <sz val="10"/>
        <color theme="1"/>
        <rFont val="Arial"/>
        <family val="2"/>
      </rPr>
      <t>↔</t>
    </r>
    <r>
      <rPr>
        <sz val="10"/>
        <color theme="1"/>
        <rFont val="Microsoft JhengHei UI Light"/>
        <family val="2"/>
      </rPr>
      <t xml:space="preserve"> </t>
    </r>
    <r>
      <rPr>
        <sz val="10.5"/>
        <color theme="1"/>
        <rFont val="Yu Gothic UI"/>
        <family val="2"/>
      </rPr>
      <t>cm</t>
    </r>
  </si>
  <si>
    <r>
      <rPr>
        <sz val="10"/>
        <color theme="1"/>
        <rFont val="Arial"/>
        <family val="2"/>
      </rPr>
      <t>↕</t>
    </r>
    <r>
      <rPr>
        <sz val="10"/>
        <color theme="1"/>
        <rFont val="Microsoft JhengHei UI Light"/>
        <family val="2"/>
      </rPr>
      <t xml:space="preserve"> </t>
    </r>
    <r>
      <rPr>
        <sz val="10.5"/>
        <color theme="1"/>
        <rFont val="Yu Gothic UI"/>
        <family val="2"/>
      </rPr>
      <t>cm</t>
    </r>
  </si>
  <si>
    <r>
      <t xml:space="preserve">* wenn Artefakte vorhanden, dürfen sie die Diagnose nicht beeinträchtigen </t>
    </r>
    <r>
      <rPr>
        <b/>
        <sz val="11"/>
        <color theme="1"/>
        <rFont val="Yu Gothic UI"/>
        <family val="2"/>
      </rPr>
      <t>(Kontrolle durch befundenen Facharzt)</t>
    </r>
  </si>
  <si>
    <r>
      <t xml:space="preserve">* wenn Artefakte vorhanden sind, dürfen sie die Diagnose nicht beeinträchtigen </t>
    </r>
    <r>
      <rPr>
        <b/>
        <sz val="11"/>
        <color theme="1"/>
        <rFont val="Yu Gothic UI"/>
        <family val="2"/>
      </rPr>
      <t>(Kontrolle durch befundenen Facharzt)</t>
    </r>
  </si>
  <si>
    <r>
      <rPr>
        <b/>
        <sz val="9"/>
        <color theme="1"/>
        <rFont val="Leelawadee UI Semilight"/>
        <family val="2"/>
      </rPr>
      <t>1.</t>
    </r>
    <r>
      <rPr>
        <sz val="9"/>
        <color theme="1"/>
        <rFont val="Leelawadee UI Semilight"/>
        <family val="2"/>
      </rPr>
      <t xml:space="preserve"> Das zu kopierende Konstanzprüfblatt mit der linken Maustaste auswählen</t>
    </r>
  </si>
  <si>
    <r>
      <rPr>
        <b/>
        <sz val="9"/>
        <color theme="1"/>
        <rFont val="Leelawadee UI Semilight"/>
        <family val="2"/>
      </rPr>
      <t xml:space="preserve">2. </t>
    </r>
    <r>
      <rPr>
        <sz val="9"/>
        <color theme="1"/>
        <rFont val="Leelawadee UI Semilight"/>
        <family val="2"/>
      </rPr>
      <t>Mit der rechten Maustaste auf das ausgewählte Tabellenblatt klicken und „Verschieben oder kopieren...“ auswählen</t>
    </r>
  </si>
  <si>
    <r>
      <rPr>
        <b/>
        <sz val="9"/>
        <color theme="1"/>
        <rFont val="Leelawadee UI Semilight"/>
        <family val="2"/>
      </rPr>
      <t>3.</t>
    </r>
    <r>
      <rPr>
        <sz val="9"/>
        <color theme="1"/>
        <rFont val="Leelawadee UI Semilight"/>
        <family val="2"/>
      </rPr>
      <t xml:space="preserve"> Es klappt sich ein kleines Popup Fenster auf. Hier auf "Kopie erstellen" klicken</t>
    </r>
  </si>
  <si>
    <r>
      <rPr>
        <b/>
        <sz val="9"/>
        <color theme="1"/>
        <rFont val="Leelawadee UI Semilight"/>
        <family val="2"/>
      </rPr>
      <t>4.</t>
    </r>
    <r>
      <rPr>
        <sz val="9"/>
        <color theme="1"/>
        <rFont val="Leelawadee UI Semilight"/>
        <family val="2"/>
      </rPr>
      <t xml:space="preserve"> </t>
    </r>
    <r>
      <rPr>
        <b/>
        <sz val="9"/>
        <color theme="1"/>
        <rFont val="Leelawadee UI Semilight"/>
        <family val="2"/>
      </rPr>
      <t>WICHTIG! Diesen Schritt auf dem kopierten Blatt</t>
    </r>
    <r>
      <rPr>
        <sz val="9"/>
        <color theme="1"/>
        <rFont val="Leelawadee UI Semilight"/>
        <family val="2"/>
      </rPr>
      <t xml:space="preserve"> (erkennt man an einer Nummer hinter dem Namen) </t>
    </r>
    <r>
      <rPr>
        <b/>
        <sz val="9"/>
        <color theme="1"/>
        <rFont val="Leelawadee UI Semilight"/>
        <family val="2"/>
      </rPr>
      <t>anwenden:</t>
    </r>
    <r>
      <rPr>
        <sz val="9"/>
        <color theme="1"/>
        <rFont val="Leelawadee UI Semilight"/>
        <family val="2"/>
      </rPr>
      <t xml:space="preserve">
Die alten Konstanz-Daten entfernen, indem man mit gedrückter linker Maustaste die gesamten grünen Spalten markiert und die Entf Taste drückt. Das gleiche mit den grauen Spalten (Prüfern und Prüfdaten) durchführen. Danach das Planungsdatum ändern.</t>
    </r>
  </si>
  <si>
    <r>
      <rPr>
        <b/>
        <sz val="9"/>
        <color theme="1"/>
        <rFont val="Leelawadee UI Semilight"/>
        <family val="2"/>
      </rPr>
      <t>5.</t>
    </r>
    <r>
      <rPr>
        <sz val="9"/>
        <color theme="1"/>
        <rFont val="Leelawadee UI Semilight"/>
        <family val="2"/>
      </rPr>
      <t xml:space="preserve"> Das erste Planungsdatum auswählen</t>
    </r>
  </si>
  <si>
    <r>
      <rPr>
        <b/>
        <sz val="9"/>
        <color theme="1"/>
        <rFont val="Leelawadee UI Semilight"/>
        <family val="2"/>
      </rPr>
      <t xml:space="preserve">6. </t>
    </r>
    <r>
      <rPr>
        <sz val="9"/>
        <color theme="1"/>
        <rFont val="Leelawadee UI Semilight"/>
        <family val="2"/>
      </rPr>
      <t xml:space="preserve">Die ausgewählte Zelle mit der linken Maustaste doppelklicken. Gegebenenfalls klappt sich ein Fenster auf, wo ein Kennwort einzugeben ist. Kennwort lautet </t>
    </r>
    <r>
      <rPr>
        <b/>
        <sz val="9"/>
        <color theme="1"/>
        <rFont val="Leelawadee UI Semilight"/>
        <family val="2"/>
      </rPr>
      <t>Experte.</t>
    </r>
  </si>
  <si>
    <r>
      <rPr>
        <b/>
        <sz val="9"/>
        <color theme="1"/>
        <rFont val="Leelawadee UI Semilight"/>
        <family val="2"/>
      </rPr>
      <t>7.</t>
    </r>
    <r>
      <rPr>
        <sz val="9"/>
        <color theme="1"/>
        <rFont val="Leelawadee UI Semilight"/>
        <family val="2"/>
      </rPr>
      <t xml:space="preserve"> In der ausgewählten Zelle das nächste anfällige Planungsdatum eintragen. (In diesem Fall wäre das: 13.11.2022 + 6 Monate  = 13.05.2023 Das Prüfintervall kann entweder 3 oder 6 Monate sein. Hier ist das Prüfintervall 3 Monate) Richtiges Format für das Datum: </t>
    </r>
    <r>
      <rPr>
        <b/>
        <u/>
        <sz val="9"/>
        <color theme="1"/>
        <rFont val="Leelawadee UI Semilight"/>
        <family val="2"/>
      </rPr>
      <t>TT.MM.JJJJ</t>
    </r>
    <r>
      <rPr>
        <sz val="9"/>
        <color theme="1"/>
        <rFont val="Leelawadee UI Semilight"/>
        <family val="2"/>
      </rPr>
      <t xml:space="preserve">. Die nächsten Planungsdaten ändern sich draufhin automatisch. </t>
    </r>
  </si>
  <si>
    <r>
      <rPr>
        <b/>
        <sz val="20"/>
        <color theme="1"/>
        <rFont val="Microsoft JhengHei UI"/>
        <family val="2"/>
      </rPr>
      <t>Fragen und Antworten</t>
    </r>
    <r>
      <rPr>
        <sz val="20"/>
        <color theme="1"/>
        <rFont val="Microsoft JhengHei UI"/>
        <family val="2"/>
      </rPr>
      <t xml:space="preserve"> </t>
    </r>
    <r>
      <rPr>
        <b/>
        <sz val="20"/>
        <color theme="1"/>
        <rFont val="Microsoft JhengHei UI"/>
        <family val="2"/>
      </rPr>
      <t>(FAQ)</t>
    </r>
  </si>
  <si>
    <r>
      <t xml:space="preserve">Hier wird die Konstanzprüfung dokumentiert. Felder und Formeln sind gesperrt und werden gegebenenfalls durch eine Eingabe des Kennwortes "Experte" im </t>
    </r>
    <r>
      <rPr>
        <b/>
        <u/>
        <sz val="11"/>
        <color rgb="FF000000"/>
        <rFont val="Leelawadee UI Semilight"/>
        <family val="2"/>
      </rPr>
      <t>Druck</t>
    </r>
    <r>
      <rPr>
        <sz val="11"/>
        <color rgb="FF000000"/>
        <rFont val="Leelawadee UI Semilight"/>
        <family val="2"/>
      </rPr>
      <t xml:space="preserve">, -oder </t>
    </r>
    <r>
      <rPr>
        <b/>
        <u/>
        <sz val="11"/>
        <color rgb="FF000000"/>
        <rFont val="Leelawadee UI Semilight"/>
        <family val="2"/>
      </rPr>
      <t>Eingabebereich</t>
    </r>
    <r>
      <rPr>
        <sz val="11"/>
        <color rgb="FF000000"/>
        <rFont val="Leelawadee UI Semilight"/>
        <family val="2"/>
      </rPr>
      <t xml:space="preserve"> entsperrt. Diese Felder werden anschließend automatisch wieder gesperrt. Bei einem Ausdruck wird nur dieser Druckbereich (Konstanzprüfblatt) ausgedruckt.</t>
    </r>
  </si>
  <si>
    <r>
      <rPr>
        <sz val="11"/>
        <color rgb="FF000000"/>
        <rFont val="Leelawadee UI Semilight"/>
        <family val="2"/>
      </rPr>
      <t xml:space="preserve">Dieser Bereich ist ausschließlich Berechtigte für Abnahmeprüfungen vorbehalten. Felder und Formeln sind gesperrt und werden gegebenenfalls  durch eine Eingabe des Kennwortes "Experte" im </t>
    </r>
    <r>
      <rPr>
        <b/>
        <u/>
        <sz val="11"/>
        <color rgb="FF000000"/>
        <rFont val="Leelawadee UI Semilight"/>
        <family val="2"/>
      </rPr>
      <t>Druck</t>
    </r>
    <r>
      <rPr>
        <sz val="11"/>
        <color rgb="FF000000"/>
        <rFont val="Leelawadee UI Semilight"/>
        <family val="2"/>
      </rPr>
      <t xml:space="preserve">,- oder </t>
    </r>
    <r>
      <rPr>
        <b/>
        <u/>
        <sz val="11"/>
        <color rgb="FF000000"/>
        <rFont val="Leelawadee UI Semilight"/>
        <family val="2"/>
      </rPr>
      <t>Eingabebereich</t>
    </r>
    <r>
      <rPr>
        <sz val="11"/>
        <color rgb="FF000000"/>
        <rFont val="Leelawadee UI Semilight"/>
        <family val="2"/>
      </rPr>
      <t xml:space="preserve"> entsperrt. Diese Felder werden anschließend automatisch wieder gesperrt.</t>
    </r>
  </si>
  <si>
    <r>
      <t>Eingabebereich Bezugswerte</t>
    </r>
    <r>
      <rPr>
        <sz val="14"/>
        <color rgb="FF000000"/>
        <rFont val="Microsoft JhengHei UI"/>
        <family val="2"/>
      </rPr>
      <t xml:space="preserve"> </t>
    </r>
    <r>
      <rPr>
        <i/>
        <sz val="14"/>
        <color rgb="FF000000"/>
        <rFont val="Microsoft JhengHei UI"/>
        <family val="2"/>
      </rPr>
      <t>(Für Abnahmeprüfer/innen)</t>
    </r>
  </si>
  <si>
    <r>
      <t xml:space="preserve">Druckbereich </t>
    </r>
    <r>
      <rPr>
        <i/>
        <sz val="14"/>
        <color rgb="FF000000"/>
        <rFont val="Microsoft JhengHei UI"/>
        <family val="2"/>
      </rPr>
      <t>(Konstanzprüfblatt)</t>
    </r>
  </si>
  <si>
    <r>
      <t>Hinweis:</t>
    </r>
    <r>
      <rPr>
        <sz val="11"/>
        <color rgb="FF000000"/>
        <rFont val="Leelawadee UI Semilight"/>
        <family val="2"/>
      </rPr>
      <t xml:space="preserve"> Auf den Konstanzprüfblättern ist ein Blattschutz vorhanden. Falls dieser entfernt werden müsste, da große Änderungen am Blatt durchgeführt werden, ist das Kennwort </t>
    </r>
    <r>
      <rPr>
        <b/>
        <u/>
        <sz val="11"/>
        <color rgb="FF000000"/>
        <rFont val="Leelawadee UI Semilight"/>
        <family val="2"/>
      </rPr>
      <t>Experte</t>
    </r>
    <r>
      <rPr>
        <sz val="11"/>
        <color rgb="FF000000"/>
        <rFont val="Leelawadee UI Semilight"/>
        <family val="2"/>
      </rPr>
      <t xml:space="preserve"> einzugeben.  Zu Ihrer Sicherheit bitte danach den Blattschutz wieder </t>
    </r>
    <r>
      <rPr>
        <b/>
        <sz val="11"/>
        <color rgb="FF000000"/>
        <rFont val="Leelawadee UI Semilight"/>
        <family val="2"/>
      </rPr>
      <t>aktivieren!</t>
    </r>
  </si>
  <si>
    <t>1.4</t>
  </si>
  <si>
    <t>Konstanzprüfung an digitalen Röntgendurchleuchtungs-                 einrichtungen</t>
  </si>
  <si>
    <r>
      <rPr>
        <sz val="11"/>
        <color rgb="FF000000"/>
        <rFont val="Leelawadee UI Semilight"/>
        <family val="2"/>
      </rPr>
      <t xml:space="preserve">Gerne nehmen wir Anregungen entgegen um die Unterlagen kontinuierlich zu verbessern.    </t>
    </r>
    <r>
      <rPr>
        <sz val="12"/>
        <color rgb="FF000000"/>
        <rFont val="Leelawadee UI Semilight"/>
        <family val="2"/>
      </rPr>
      <t xml:space="preserve">                                                                                                                              </t>
    </r>
    <r>
      <rPr>
        <sz val="11"/>
        <color rgb="FF000000"/>
        <rFont val="Leelawadee UI Semilight"/>
        <family val="2"/>
      </rPr>
      <t xml:space="preserve">(Ansprechperson: </t>
    </r>
    <r>
      <rPr>
        <b/>
        <sz val="11"/>
        <color rgb="FF000000"/>
        <rFont val="Leelawadee UI Semilight"/>
        <family val="2"/>
      </rPr>
      <t xml:space="preserve">Philipp Quass  </t>
    </r>
    <r>
      <rPr>
        <sz val="11"/>
        <color rgb="FF000000"/>
        <rFont val="Leelawadee UI Semilight"/>
        <family val="2"/>
      </rPr>
      <t xml:space="preserve">Tel.: </t>
    </r>
    <r>
      <rPr>
        <b/>
        <sz val="11"/>
        <color rgb="FF000000"/>
        <rFont val="Leelawadee UI Semilight"/>
        <family val="2"/>
      </rPr>
      <t>+437327720 Kl. 14520 od. Kl. 14543</t>
    </r>
    <r>
      <rPr>
        <sz val="11"/>
        <color rgb="FF000000"/>
        <rFont val="Leelawadee UI Semilight"/>
        <family val="2"/>
      </rPr>
      <t>)</t>
    </r>
  </si>
  <si>
    <t>Die zur Verfügung gestellten Unterlagen dienen in erster Linie der Aufzeichnung der Konstanzprüfung gemäß Ö-Norm S 5240-3 (Ausgabe 15. Juli 2017).</t>
  </si>
  <si>
    <r>
      <t xml:space="preserve">wenn </t>
    </r>
    <r>
      <rPr>
        <b/>
        <u/>
        <sz val="9"/>
        <color theme="1"/>
        <rFont val="Yu Gothic UI"/>
        <family val="2"/>
      </rPr>
      <t>Bildserie</t>
    </r>
    <r>
      <rPr>
        <sz val="9"/>
        <color theme="1"/>
        <rFont val="Yu Gothic UI"/>
        <family val="2"/>
      </rPr>
      <t>, dann Anzahl</t>
    </r>
  </si>
  <si>
    <r>
      <t xml:space="preserve">Das Land Oberösterreich erhebt zu diesen Unterlagen keine Urheberrechte, was bedeutet, dass die Unterlagen </t>
    </r>
    <r>
      <rPr>
        <b/>
        <sz val="11"/>
        <color rgb="FF000000"/>
        <rFont val="Leelawadee UI Semilight"/>
        <family val="2"/>
      </rPr>
      <t>frei verwendet und auch geändert werden dürfen.</t>
    </r>
    <r>
      <rPr>
        <sz val="11"/>
        <color rgb="FF000000"/>
        <rFont val="Leelawadee UI Semilight"/>
        <family val="2"/>
      </rPr>
      <t xml:space="preserve"> (z.B. kopieren, mit Firmenlogos versehen usw.)</t>
    </r>
  </si>
  <si>
    <t>Farben und Schriftarten aktualisiert und vereinheitlicht an der gesamten Excel-Datei, E-Mail aktualisiert</t>
  </si>
  <si>
    <t>E-Mail: us.post@ooe.gv.at</t>
  </si>
  <si>
    <t>Qu,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</si>
</sst>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quot;cm&quot;"/>
  </numFmts>
  <fonts count="88" x14ac:knownFonts="1">
    <font>
      <sz val="11"/>
      <color theme="1"/>
      <name val="Calibri"/>
      <family val="2"/>
      <scheme val="minor"/>
    </font>
    <font>
      <sz val="10"/>
      <color theme="1"/>
      <name val="Arial"/>
      <family val="2"/>
    </font>
    <font>
      <sz val="10"/>
      <color theme="1"/>
      <name val="Arial"/>
      <family val="2"/>
    </font>
    <font>
      <sz val="10"/>
      <color theme="1"/>
      <name val="Arial"/>
      <family val="2"/>
    </font>
    <font>
      <b/>
      <sz val="10"/>
      <color theme="1"/>
      <name val="Arial"/>
      <family val="2"/>
    </font>
    <font>
      <b/>
      <sz val="9"/>
      <color indexed="81"/>
      <name val="Segoe UI"/>
      <family val="2"/>
    </font>
    <font>
      <sz val="11"/>
      <color theme="0"/>
      <name val="Calibri"/>
      <family val="2"/>
      <scheme val="minor"/>
    </font>
    <font>
      <sz val="11"/>
      <color theme="1"/>
      <name val="Arial"/>
      <family val="2"/>
    </font>
    <font>
      <sz val="9"/>
      <color indexed="81"/>
      <name val="Segoe UI"/>
      <family val="2"/>
    </font>
    <font>
      <sz val="11"/>
      <name val="Calibri"/>
      <family val="2"/>
      <scheme val="minor"/>
    </font>
    <font>
      <b/>
      <sz val="11"/>
      <color theme="1"/>
      <name val="Arial"/>
      <family val="2"/>
    </font>
    <font>
      <sz val="11"/>
      <color rgb="FFFFFF99"/>
      <name val="Calibri"/>
      <family val="2"/>
      <scheme val="minor"/>
    </font>
    <font>
      <sz val="10"/>
      <color rgb="FFFFFF99"/>
      <name val="Arial"/>
      <family val="2"/>
    </font>
    <font>
      <b/>
      <sz val="10"/>
      <name val="Arial"/>
      <family val="2"/>
    </font>
    <font>
      <sz val="10"/>
      <name val="Arial"/>
      <family val="2"/>
    </font>
    <font>
      <sz val="10"/>
      <color theme="0"/>
      <name val="Arial"/>
      <family val="2"/>
    </font>
    <font>
      <sz val="10"/>
      <name val="Arial Black"/>
      <family val="2"/>
    </font>
    <font>
      <b/>
      <sz val="8.5"/>
      <color theme="1"/>
      <name val="Arial Narrow"/>
      <family val="2"/>
    </font>
    <font>
      <sz val="12"/>
      <name val="Bahnschrift Light"/>
      <family val="2"/>
    </font>
    <font>
      <i/>
      <sz val="12"/>
      <name val="Bahnschrift Light"/>
      <family val="2"/>
    </font>
    <font>
      <b/>
      <sz val="10"/>
      <color theme="0"/>
      <name val="Arial"/>
      <family val="2"/>
    </font>
    <font>
      <b/>
      <sz val="8"/>
      <color theme="0"/>
      <name val="Arial"/>
      <family val="2"/>
    </font>
    <font>
      <sz val="12"/>
      <color rgb="FF000000"/>
      <name val="Bahnschrift Light"/>
      <family val="2"/>
    </font>
    <font>
      <sz val="11.8"/>
      <color rgb="FF000000"/>
      <name val="Bahnschrift Light"/>
      <family val="2"/>
    </font>
    <font>
      <sz val="11"/>
      <color rgb="FF000000"/>
      <name val="Calibri"/>
      <family val="2"/>
      <scheme val="minor"/>
    </font>
    <font>
      <sz val="11"/>
      <color theme="1"/>
      <name val="Leelawadee UI Semilight"/>
      <family val="2"/>
    </font>
    <font>
      <b/>
      <sz val="11"/>
      <color theme="1"/>
      <name val="Nirmala UI"/>
      <family val="2"/>
    </font>
    <font>
      <sz val="11"/>
      <color theme="2" tint="-0.749992370372631"/>
      <name val="Leelawadee UI Semilight"/>
      <family val="2"/>
    </font>
    <font>
      <b/>
      <sz val="11"/>
      <color theme="1"/>
      <name val="Leelawadee UI Semilight"/>
      <family val="2"/>
    </font>
    <font>
      <i/>
      <sz val="9"/>
      <color rgb="FF000000"/>
      <name val="Arial"/>
      <family val="2"/>
    </font>
    <font>
      <b/>
      <sz val="12"/>
      <color theme="1"/>
      <name val="Microsoft JhengHei UI"/>
      <family val="2"/>
    </font>
    <font>
      <sz val="11"/>
      <color rgb="FF000000"/>
      <name val="Microsoft JhengHei UI Light"/>
      <family val="2"/>
    </font>
    <font>
      <b/>
      <u/>
      <sz val="14"/>
      <color rgb="FF000000"/>
      <name val="Microsoft JhengHei UI"/>
      <family val="2"/>
    </font>
    <font>
      <b/>
      <sz val="24"/>
      <color theme="1"/>
      <name val="Microsoft JhengHei UI"/>
      <family val="2"/>
    </font>
    <font>
      <b/>
      <sz val="14"/>
      <color rgb="FF000000"/>
      <name val="Microsoft JhengHei UI"/>
      <family val="2"/>
    </font>
    <font>
      <b/>
      <sz val="10.5"/>
      <color rgb="FF000000"/>
      <name val="Microsoft JhengHei UI"/>
      <family val="2"/>
    </font>
    <font>
      <b/>
      <sz val="10"/>
      <color theme="1"/>
      <name val="Yu Gothic UI"/>
      <family val="2"/>
    </font>
    <font>
      <b/>
      <sz val="11"/>
      <color theme="1"/>
      <name val="Yu Gothic UI"/>
      <family val="2"/>
    </font>
    <font>
      <b/>
      <sz val="14"/>
      <color theme="1"/>
      <name val="Yu Gothic UI"/>
      <family val="2"/>
    </font>
    <font>
      <sz val="10"/>
      <color theme="1"/>
      <name val="Microsoft JhengHei UI Light"/>
      <family val="2"/>
    </font>
    <font>
      <sz val="9"/>
      <color theme="1"/>
      <name val="Yu Gothic UI"/>
      <family val="2"/>
    </font>
    <font>
      <b/>
      <u/>
      <sz val="9"/>
      <color theme="1"/>
      <name val="Yu Gothic UI"/>
      <family val="2"/>
    </font>
    <font>
      <b/>
      <sz val="12"/>
      <color theme="1"/>
      <name val="Yu Gothic UI"/>
      <family val="2"/>
    </font>
    <font>
      <b/>
      <sz val="12"/>
      <name val="Yu Gothic UI"/>
      <family val="2"/>
    </font>
    <font>
      <sz val="8.5"/>
      <name val="Yu Gothic UI"/>
      <family val="2"/>
    </font>
    <font>
      <sz val="8"/>
      <color theme="1"/>
      <name val="Yu Gothic UI"/>
      <family val="2"/>
    </font>
    <font>
      <sz val="11"/>
      <name val="Microsoft JhengHei UI Light"/>
      <family val="2"/>
    </font>
    <font>
      <b/>
      <sz val="12"/>
      <name val="Microsoft JhengHei UI"/>
      <family val="2"/>
    </font>
    <font>
      <b/>
      <sz val="14"/>
      <color theme="1"/>
      <name val="Microsoft JhengHei UI"/>
      <family val="2"/>
    </font>
    <font>
      <b/>
      <sz val="15"/>
      <color theme="1"/>
      <name val="Yu Gothic UI"/>
      <family val="2"/>
    </font>
    <font>
      <b/>
      <sz val="18"/>
      <color theme="1"/>
      <name val="Yu Gothic UI"/>
      <family val="2"/>
    </font>
    <font>
      <b/>
      <sz val="8"/>
      <name val="Arial Narrow"/>
      <family val="2"/>
    </font>
    <font>
      <sz val="10"/>
      <color theme="1"/>
      <name val="Yu Gothic UI"/>
      <family val="2"/>
    </font>
    <font>
      <sz val="11"/>
      <color theme="1"/>
      <name val="Yu Gothic UI"/>
      <family val="2"/>
    </font>
    <font>
      <sz val="10"/>
      <name val="Yu Gothic UI"/>
      <family val="2"/>
    </font>
    <font>
      <sz val="10.5"/>
      <name val="Yu Gothic UI"/>
      <family val="2"/>
    </font>
    <font>
      <sz val="10.5"/>
      <color theme="1"/>
      <name val="Yu Gothic UI"/>
      <family val="2"/>
    </font>
    <font>
      <b/>
      <sz val="11"/>
      <color theme="1"/>
      <name val="Yu Gothic"/>
      <family val="2"/>
    </font>
    <font>
      <sz val="11"/>
      <color theme="1"/>
      <name val="Yu Gothic"/>
      <family val="2"/>
    </font>
    <font>
      <b/>
      <sz val="12"/>
      <color theme="1"/>
      <name val="Yu Gothic"/>
      <family val="2"/>
    </font>
    <font>
      <b/>
      <sz val="11"/>
      <color theme="1"/>
      <name val="Yu Gothic UI Semibold"/>
      <family val="2"/>
    </font>
    <font>
      <b/>
      <sz val="9"/>
      <color theme="1"/>
      <name val="ClearRead Mono"/>
      <family val="3"/>
    </font>
    <font>
      <sz val="8"/>
      <color theme="1"/>
      <name val="ClearRead Mono"/>
      <family val="3"/>
    </font>
    <font>
      <sz val="10"/>
      <color theme="1"/>
      <name val="Leelawadee UI Semilight"/>
      <family val="2"/>
    </font>
    <font>
      <sz val="8"/>
      <color theme="0" tint="-0.14999847407452621"/>
      <name val="Yu Gothic UI"/>
      <family val="2"/>
    </font>
    <font>
      <sz val="10"/>
      <color theme="0" tint="-0.14999847407452621"/>
      <name val="Yu Gothic UI"/>
      <family val="2"/>
    </font>
    <font>
      <b/>
      <sz val="8"/>
      <color theme="1"/>
      <name val="Yu Gothic UI"/>
      <family val="2"/>
    </font>
    <font>
      <b/>
      <sz val="9"/>
      <color theme="1"/>
      <name val="Yu Gothic UI"/>
      <family val="2"/>
    </font>
    <font>
      <b/>
      <sz val="10.5"/>
      <color theme="1"/>
      <name val="Yu Gothic"/>
      <family val="2"/>
    </font>
    <font>
      <b/>
      <sz val="11"/>
      <name val="Yu Gothic"/>
      <family val="2"/>
    </font>
    <font>
      <sz val="11"/>
      <name val="Yu Gothic UI"/>
      <family val="2"/>
    </font>
    <font>
      <sz val="8"/>
      <color theme="1"/>
      <name val="Arial"/>
      <family val="2"/>
    </font>
    <font>
      <sz val="9"/>
      <color theme="1"/>
      <name val="Leelawadee UI Semilight"/>
      <family val="2"/>
    </font>
    <font>
      <b/>
      <sz val="9"/>
      <color theme="1"/>
      <name val="Leelawadee UI Semilight"/>
      <family val="2"/>
    </font>
    <font>
      <b/>
      <u/>
      <sz val="9"/>
      <color theme="1"/>
      <name val="Leelawadee UI Semilight"/>
      <family val="2"/>
    </font>
    <font>
      <sz val="20"/>
      <color theme="1"/>
      <name val="Leelawadee"/>
      <family val="2"/>
    </font>
    <font>
      <b/>
      <sz val="20"/>
      <color theme="1"/>
      <name val="Microsoft JhengHei UI"/>
      <family val="2"/>
    </font>
    <font>
      <sz val="20"/>
      <color theme="1"/>
      <name val="Microsoft JhengHei UI"/>
      <family val="2"/>
    </font>
    <font>
      <sz val="11"/>
      <color rgb="FF000000"/>
      <name val="Leelawadee UI Semilight"/>
      <family val="2"/>
    </font>
    <font>
      <sz val="12"/>
      <color rgb="FF000000"/>
      <name val="Leelawadee UI Semilight"/>
      <family val="2"/>
    </font>
    <font>
      <b/>
      <u/>
      <sz val="11"/>
      <color rgb="FF000000"/>
      <name val="Leelawadee UI Semilight"/>
      <family val="2"/>
    </font>
    <font>
      <sz val="14"/>
      <color rgb="FF000000"/>
      <name val="Microsoft JhengHei UI"/>
      <family val="2"/>
    </font>
    <font>
      <i/>
      <sz val="14"/>
      <color rgb="FF000000"/>
      <name val="Microsoft JhengHei UI"/>
      <family val="2"/>
    </font>
    <font>
      <u/>
      <sz val="11"/>
      <color rgb="FF000000"/>
      <name val="Leelawadee UI Semilight"/>
      <family val="2"/>
    </font>
    <font>
      <b/>
      <sz val="11"/>
      <color rgb="FF000000"/>
      <name val="Leelawadee UI Semilight"/>
      <family val="2"/>
    </font>
    <font>
      <sz val="10"/>
      <color rgb="FF000000"/>
      <name val="Leelawadee UI Semilight"/>
      <family val="2"/>
    </font>
    <font>
      <sz val="10.5"/>
      <color theme="1"/>
      <name val="Leelawadee UI Semilight"/>
      <family val="2"/>
    </font>
    <font>
      <b/>
      <sz val="11"/>
      <color theme="1"/>
      <name val="Trebuchet MS"/>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99FF99"/>
        <bgColor indexed="64"/>
      </patternFill>
    </fill>
    <fill>
      <patternFill patternType="solid">
        <fgColor rgb="FFCCFFCC"/>
        <bgColor indexed="64"/>
      </patternFill>
    </fill>
    <fill>
      <patternFill patternType="solid">
        <fgColor rgb="FFD6EBF6"/>
        <bgColor indexed="64"/>
      </patternFill>
    </fill>
    <fill>
      <patternFill patternType="solid">
        <fgColor rgb="FFF6D86A"/>
        <bgColor indexed="64"/>
      </patternFill>
    </fill>
    <fill>
      <patternFill patternType="solid">
        <fgColor rgb="FFFAF8DA"/>
        <bgColor indexed="64"/>
      </patternFill>
    </fill>
    <fill>
      <patternFill patternType="solid">
        <fgColor rgb="FFF9F9F9"/>
        <bgColor indexed="64"/>
      </patternFill>
    </fill>
  </fills>
  <borders count="269">
    <border>
      <left/>
      <right/>
      <top/>
      <bottom/>
      <diagonal/>
    </border>
    <border>
      <left/>
      <right style="medium">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auto="1"/>
      </right>
      <top style="thin">
        <color auto="1"/>
      </top>
      <bottom style="medium">
        <color auto="1"/>
      </bottom>
      <diagonal/>
    </border>
    <border>
      <left/>
      <right style="thin">
        <color auto="1"/>
      </right>
      <top style="thin">
        <color auto="1"/>
      </top>
      <bottom/>
      <diagonal/>
    </border>
    <border>
      <left/>
      <right style="thin">
        <color auto="1"/>
      </right>
      <top/>
      <bottom style="thin">
        <color auto="1"/>
      </bottom>
      <diagonal/>
    </border>
    <border>
      <left/>
      <right style="thick">
        <color indexed="64"/>
      </right>
      <top/>
      <bottom/>
      <diagonal/>
    </border>
    <border>
      <left/>
      <right/>
      <top style="thin">
        <color indexed="64"/>
      </top>
      <bottom style="medium">
        <color indexed="64"/>
      </bottom>
      <diagonal/>
    </border>
    <border>
      <left/>
      <right style="thin">
        <color auto="1"/>
      </right>
      <top/>
      <bottom style="medium">
        <color indexed="64"/>
      </bottom>
      <diagonal/>
    </border>
    <border>
      <left style="thick">
        <color indexed="64"/>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dashed">
        <color indexed="64"/>
      </left>
      <right style="dashed">
        <color indexed="64"/>
      </right>
      <top style="thin">
        <color auto="1"/>
      </top>
      <bottom style="dashed">
        <color indexed="64"/>
      </bottom>
      <diagonal/>
    </border>
    <border>
      <left/>
      <right style="thin">
        <color auto="1"/>
      </right>
      <top style="medium">
        <color indexed="64"/>
      </top>
      <bottom style="thin">
        <color auto="1"/>
      </bottom>
      <diagonal/>
    </border>
    <border>
      <left style="medium">
        <color indexed="64"/>
      </left>
      <right/>
      <top style="medium">
        <color indexed="64"/>
      </top>
      <bottom style="medium">
        <color indexed="64"/>
      </bottom>
      <diagonal/>
    </border>
    <border>
      <left style="dashed">
        <color indexed="64"/>
      </left>
      <right style="dashed">
        <color indexed="64"/>
      </right>
      <top/>
      <bottom style="medium">
        <color indexed="64"/>
      </bottom>
      <diagonal/>
    </border>
    <border>
      <left/>
      <right/>
      <top/>
      <bottom style="thin">
        <color indexed="64"/>
      </bottom>
      <diagonal/>
    </border>
    <border>
      <left style="medium">
        <color indexed="64"/>
      </left>
      <right/>
      <top style="thin">
        <color indexed="64"/>
      </top>
      <bottom/>
      <diagonal/>
    </border>
    <border>
      <left style="dashed">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dashed">
        <color indexed="64"/>
      </left>
      <right style="medium">
        <color auto="1"/>
      </right>
      <top/>
      <bottom style="medium">
        <color indexed="64"/>
      </bottom>
      <diagonal/>
    </border>
    <border>
      <left style="dashed">
        <color indexed="64"/>
      </left>
      <right style="medium">
        <color indexed="64"/>
      </right>
      <top style="medium">
        <color indexed="64"/>
      </top>
      <bottom style="thin">
        <color indexed="64"/>
      </bottom>
      <diagonal/>
    </border>
    <border>
      <left style="thin">
        <color auto="1"/>
      </left>
      <right/>
      <top/>
      <bottom style="medium">
        <color indexed="64"/>
      </bottom>
      <diagonal/>
    </border>
    <border>
      <left style="dashed">
        <color auto="1"/>
      </left>
      <right style="medium">
        <color indexed="64"/>
      </right>
      <top/>
      <bottom style="thin">
        <color indexed="64"/>
      </bottom>
      <diagonal/>
    </border>
    <border>
      <left style="dashed">
        <color auto="1"/>
      </left>
      <right style="medium">
        <color indexed="64"/>
      </right>
      <top style="thin">
        <color indexed="64"/>
      </top>
      <bottom style="thin">
        <color indexed="64"/>
      </bottom>
      <diagonal/>
    </border>
    <border>
      <left/>
      <right style="thin">
        <color auto="1"/>
      </right>
      <top style="medium">
        <color indexed="64"/>
      </top>
      <bottom style="medium">
        <color indexed="64"/>
      </bottom>
      <diagonal/>
    </border>
    <border>
      <left style="thin">
        <color auto="1"/>
      </left>
      <right style="dashed">
        <color indexed="64"/>
      </right>
      <top style="medium">
        <color indexed="64"/>
      </top>
      <bottom style="medium">
        <color indexed="64"/>
      </bottom>
      <diagonal/>
    </border>
    <border>
      <left style="thin">
        <color auto="1"/>
      </left>
      <right style="dashed">
        <color indexed="64"/>
      </right>
      <top style="medium">
        <color indexed="64"/>
      </top>
      <bottom style="thin">
        <color indexed="64"/>
      </bottom>
      <diagonal/>
    </border>
    <border>
      <left style="thin">
        <color auto="1"/>
      </left>
      <right style="dashed">
        <color auto="1"/>
      </right>
      <top style="thin">
        <color auto="1"/>
      </top>
      <bottom style="medium">
        <color indexed="64"/>
      </bottom>
      <diagonal/>
    </border>
    <border>
      <left/>
      <right style="medium">
        <color indexed="64"/>
      </right>
      <top style="thin">
        <color auto="1"/>
      </top>
      <bottom style="dashed">
        <color indexed="64"/>
      </bottom>
      <diagonal/>
    </border>
    <border>
      <left/>
      <right style="thin">
        <color indexed="64"/>
      </right>
      <top/>
      <bottom/>
      <diagonal/>
    </border>
    <border>
      <left style="thin">
        <color auto="1"/>
      </left>
      <right/>
      <top style="hair">
        <color auto="1"/>
      </top>
      <bottom style="hair">
        <color auto="1"/>
      </bottom>
      <diagonal/>
    </border>
    <border>
      <left style="thin">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hair">
        <color auto="1"/>
      </left>
      <right style="thin">
        <color indexed="64"/>
      </right>
      <top style="hair">
        <color auto="1"/>
      </top>
      <bottom style="hair">
        <color auto="1"/>
      </bottom>
      <diagonal/>
    </border>
    <border>
      <left/>
      <right style="hair">
        <color auto="1"/>
      </right>
      <top style="medium">
        <color indexed="64"/>
      </top>
      <bottom style="hair">
        <color auto="1"/>
      </bottom>
      <diagonal/>
    </border>
    <border>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hair">
        <color auto="1"/>
      </left>
      <right style="medium">
        <color indexed="64"/>
      </right>
      <top style="hair">
        <color auto="1"/>
      </top>
      <bottom/>
      <diagonal/>
    </border>
    <border>
      <left style="medium">
        <color indexed="64"/>
      </left>
      <right/>
      <top style="hair">
        <color auto="1"/>
      </top>
      <bottom style="hair">
        <color auto="1"/>
      </bottom>
      <diagonal/>
    </border>
    <border>
      <left/>
      <right style="dashed">
        <color indexed="64"/>
      </right>
      <top style="thin">
        <color auto="1"/>
      </top>
      <bottom style="dashed">
        <color indexed="64"/>
      </bottom>
      <diagonal/>
    </border>
    <border>
      <left/>
      <right style="dashed">
        <color indexed="64"/>
      </right>
      <top/>
      <bottom style="medium">
        <color indexed="64"/>
      </bottom>
      <diagonal/>
    </border>
    <border>
      <left style="medium">
        <color indexed="64"/>
      </left>
      <right/>
      <top style="hair">
        <color indexed="64"/>
      </top>
      <bottom style="medium">
        <color indexed="64"/>
      </bottom>
      <diagonal/>
    </border>
    <border>
      <left/>
      <right style="thin">
        <color indexed="64"/>
      </right>
      <top style="hair">
        <color auto="1"/>
      </top>
      <bottom style="hair">
        <color auto="1"/>
      </bottom>
      <diagonal/>
    </border>
    <border>
      <left/>
      <right style="hair">
        <color auto="1"/>
      </right>
      <top style="hair">
        <color auto="1"/>
      </top>
      <bottom/>
      <diagonal/>
    </border>
    <border>
      <left style="thin">
        <color indexed="64"/>
      </left>
      <right style="dashed">
        <color auto="1"/>
      </right>
      <top style="medium">
        <color indexed="64"/>
      </top>
      <bottom/>
      <diagonal/>
    </border>
    <border>
      <left style="medium">
        <color indexed="64"/>
      </left>
      <right/>
      <top/>
      <bottom style="thin">
        <color indexed="64"/>
      </bottom>
      <diagonal/>
    </border>
    <border>
      <left style="thin">
        <color auto="1"/>
      </left>
      <right style="dashed">
        <color indexed="64"/>
      </right>
      <top/>
      <bottom style="thin">
        <color auto="1"/>
      </bottom>
      <diagonal/>
    </border>
    <border>
      <left/>
      <right/>
      <top style="thin">
        <color indexed="64"/>
      </top>
      <bottom/>
      <diagonal/>
    </border>
    <border>
      <left style="thin">
        <color auto="1"/>
      </left>
      <right style="dashed">
        <color indexed="64"/>
      </right>
      <top style="thin">
        <color indexed="64"/>
      </top>
      <bottom/>
      <diagonal/>
    </border>
    <border>
      <left style="dashed">
        <color auto="1"/>
      </left>
      <right style="medium">
        <color indexed="64"/>
      </right>
      <top style="thin">
        <color indexed="64"/>
      </top>
      <bottom/>
      <diagonal/>
    </border>
    <border>
      <left style="thin">
        <color auto="1"/>
      </left>
      <right/>
      <top style="medium">
        <color indexed="64"/>
      </top>
      <bottom style="thin">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auto="1"/>
      </left>
      <right/>
      <top/>
      <bottom style="double">
        <color indexed="64"/>
      </bottom>
      <diagonal/>
    </border>
    <border>
      <left/>
      <right style="double">
        <color indexed="64"/>
      </right>
      <top/>
      <bottom style="double">
        <color indexed="64"/>
      </bottom>
      <diagonal/>
    </border>
    <border>
      <left/>
      <right style="medium">
        <color auto="1"/>
      </right>
      <top style="thin">
        <color indexed="64"/>
      </top>
      <bottom style="thin">
        <color auto="1"/>
      </bottom>
      <diagonal/>
    </border>
    <border>
      <left/>
      <right style="medium">
        <color indexed="64"/>
      </right>
      <top/>
      <bottom style="thin">
        <color indexed="64"/>
      </bottom>
      <diagonal/>
    </border>
    <border>
      <left/>
      <right style="medium">
        <color indexed="64"/>
      </right>
      <top style="thin">
        <color auto="1"/>
      </top>
      <bottom style="hair">
        <color auto="1"/>
      </bottom>
      <diagonal/>
    </border>
    <border>
      <left/>
      <right/>
      <top style="thin">
        <color auto="1"/>
      </top>
      <bottom style="hair">
        <color auto="1"/>
      </bottom>
      <diagonal/>
    </border>
    <border>
      <left style="thin">
        <color indexed="64"/>
      </left>
      <right/>
      <top style="thin">
        <color auto="1"/>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indexed="64"/>
      </right>
      <top/>
      <bottom style="hair">
        <color auto="1"/>
      </bottom>
      <diagonal/>
    </border>
    <border>
      <left/>
      <right style="dashed">
        <color indexed="64"/>
      </right>
      <top style="medium">
        <color indexed="64"/>
      </top>
      <bottom style="medium">
        <color indexed="64"/>
      </bottom>
      <diagonal/>
    </border>
    <border>
      <left style="medium">
        <color indexed="64"/>
      </left>
      <right/>
      <top/>
      <bottom style="hair">
        <color indexed="64"/>
      </bottom>
      <diagonal/>
    </border>
    <border>
      <left style="medium">
        <color indexed="64"/>
      </left>
      <right style="thin">
        <color indexed="64"/>
      </right>
      <top/>
      <bottom style="thin">
        <color indexed="64"/>
      </bottom>
      <diagonal/>
    </border>
    <border>
      <left style="thin">
        <color auto="1"/>
      </left>
      <right style="medium">
        <color indexed="64"/>
      </right>
      <top/>
      <bottom style="thin">
        <color auto="1"/>
      </bottom>
      <diagonal/>
    </border>
    <border>
      <left style="thin">
        <color indexed="64"/>
      </left>
      <right style="dashed">
        <color indexed="64"/>
      </right>
      <top style="thin">
        <color auto="1"/>
      </top>
      <bottom style="thin">
        <color indexed="64"/>
      </bottom>
      <diagonal/>
    </border>
    <border>
      <left style="hair">
        <color auto="1"/>
      </left>
      <right/>
      <top style="medium">
        <color indexed="64"/>
      </top>
      <bottom style="hair">
        <color auto="1"/>
      </bottom>
      <diagonal/>
    </border>
    <border>
      <left style="hair">
        <color auto="1"/>
      </left>
      <right/>
      <top style="hair">
        <color auto="1"/>
      </top>
      <bottom style="hair">
        <color auto="1"/>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hair">
        <color auto="1"/>
      </bottom>
      <diagonal/>
    </border>
    <border>
      <left style="thick">
        <color indexed="64"/>
      </left>
      <right style="medium">
        <color indexed="64"/>
      </right>
      <top style="hair">
        <color auto="1"/>
      </top>
      <bottom style="hair">
        <color auto="1"/>
      </bottom>
      <diagonal/>
    </border>
    <border>
      <left/>
      <right style="thick">
        <color indexed="64"/>
      </right>
      <top style="hair">
        <color indexed="64"/>
      </top>
      <bottom style="hair">
        <color indexed="64"/>
      </bottom>
      <diagonal/>
    </border>
    <border>
      <left style="thick">
        <color indexed="64"/>
      </left>
      <right style="medium">
        <color indexed="64"/>
      </right>
      <top style="hair">
        <color auto="1"/>
      </top>
      <bottom style="medium">
        <color indexed="64"/>
      </bottom>
      <diagonal/>
    </border>
    <border>
      <left style="thin">
        <color auto="1"/>
      </left>
      <right/>
      <top/>
      <bottom style="thin">
        <color auto="1"/>
      </bottom>
      <diagonal/>
    </border>
    <border>
      <left style="dashed">
        <color indexed="64"/>
      </left>
      <right style="thin">
        <color indexed="64"/>
      </right>
      <top style="medium">
        <color indexed="64"/>
      </top>
      <bottom style="medium">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medium">
        <color indexed="64"/>
      </bottom>
      <diagonal/>
    </border>
    <border>
      <left/>
      <right style="medium">
        <color indexed="64"/>
      </right>
      <top style="thin">
        <color auto="1"/>
      </top>
      <bottom style="medium">
        <color indexed="64"/>
      </bottom>
      <diagonal/>
    </border>
    <border>
      <left/>
      <right/>
      <top style="hair">
        <color auto="1"/>
      </top>
      <bottom/>
      <diagonal/>
    </border>
    <border>
      <left style="hair">
        <color auto="1"/>
      </left>
      <right style="hair">
        <color auto="1"/>
      </right>
      <top/>
      <bottom/>
      <diagonal/>
    </border>
    <border>
      <left style="hair">
        <color auto="1"/>
      </left>
      <right style="medium">
        <color indexed="64"/>
      </right>
      <top/>
      <bottom/>
      <diagonal/>
    </border>
    <border>
      <left style="thick">
        <color indexed="64"/>
      </left>
      <right/>
      <top style="hair">
        <color auto="1"/>
      </top>
      <bottom/>
      <diagonal/>
    </border>
    <border>
      <left/>
      <right style="thick">
        <color indexed="64"/>
      </right>
      <top style="hair">
        <color auto="1"/>
      </top>
      <bottom/>
      <diagonal/>
    </border>
    <border>
      <left style="thick">
        <color indexed="64"/>
      </left>
      <right/>
      <top/>
      <bottom style="hair">
        <color indexed="64"/>
      </bottom>
      <diagonal/>
    </border>
    <border>
      <left/>
      <right style="thick">
        <color indexed="64"/>
      </right>
      <top/>
      <bottom style="hair">
        <color indexed="64"/>
      </bottom>
      <diagonal/>
    </border>
    <border>
      <left style="thick">
        <color indexed="64"/>
      </left>
      <right/>
      <top style="hair">
        <color auto="1"/>
      </top>
      <bottom style="hair">
        <color auto="1"/>
      </bottom>
      <diagonal/>
    </border>
    <border>
      <left style="medium">
        <color indexed="64"/>
      </left>
      <right/>
      <top style="hair">
        <color auto="1"/>
      </top>
      <bottom/>
      <diagonal/>
    </border>
    <border>
      <left/>
      <right style="thin">
        <color indexed="64"/>
      </right>
      <top style="hair">
        <color auto="1"/>
      </top>
      <bottom/>
      <diagonal/>
    </border>
    <border>
      <left/>
      <right style="thin">
        <color indexed="64"/>
      </right>
      <top/>
      <bottom style="hair">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hair">
        <color auto="1"/>
      </right>
      <top style="hair">
        <color auto="1"/>
      </top>
      <bottom style="medium">
        <color indexed="64"/>
      </bottom>
      <diagonal/>
    </border>
    <border>
      <left/>
      <right style="thick">
        <color indexed="64"/>
      </right>
      <top style="hair">
        <color indexed="64"/>
      </top>
      <bottom style="medium">
        <color indexed="64"/>
      </bottom>
      <diagonal/>
    </border>
    <border>
      <left style="hair">
        <color auto="1"/>
      </left>
      <right/>
      <top/>
      <bottom style="hair">
        <color auto="1"/>
      </bottom>
      <diagonal/>
    </border>
    <border>
      <left style="thick">
        <color indexed="64"/>
      </left>
      <right style="medium">
        <color indexed="64"/>
      </right>
      <top/>
      <bottom style="hair">
        <color auto="1"/>
      </bottom>
      <diagonal/>
    </border>
    <border>
      <left style="thick">
        <color indexed="64"/>
      </left>
      <right style="hair">
        <color auto="1"/>
      </right>
      <top style="hair">
        <color auto="1"/>
      </top>
      <bottom style="hair">
        <color indexed="64"/>
      </bottom>
      <diagonal/>
    </border>
    <border>
      <left style="thick">
        <color indexed="64"/>
      </left>
      <right style="hair">
        <color auto="1"/>
      </right>
      <top style="medium">
        <color indexed="64"/>
      </top>
      <bottom style="hair">
        <color auto="1"/>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medium">
        <color indexed="64"/>
      </top>
      <bottom style="hair">
        <color auto="1"/>
      </bottom>
      <diagonal/>
    </border>
    <border>
      <left/>
      <right style="thick">
        <color indexed="64"/>
      </right>
      <top style="medium">
        <color indexed="64"/>
      </top>
      <bottom style="hair">
        <color auto="1"/>
      </bottom>
      <diagonal/>
    </border>
    <border>
      <left style="medium">
        <color indexed="64"/>
      </left>
      <right/>
      <top style="medium">
        <color indexed="64"/>
      </top>
      <bottom style="hair">
        <color auto="1"/>
      </bottom>
      <diagonal/>
    </border>
    <border>
      <left/>
      <right style="thin">
        <color indexed="64"/>
      </right>
      <top style="medium">
        <color indexed="64"/>
      </top>
      <bottom style="hair">
        <color auto="1"/>
      </bottom>
      <diagonal/>
    </border>
    <border>
      <left style="medium">
        <color indexed="64"/>
      </left>
      <right style="hair">
        <color auto="1"/>
      </right>
      <top style="hair">
        <color auto="1"/>
      </top>
      <bottom/>
      <diagonal/>
    </border>
    <border>
      <left style="medium">
        <color indexed="64"/>
      </left>
      <right style="hair">
        <color auto="1"/>
      </right>
      <top/>
      <bottom style="medium">
        <color indexed="64"/>
      </bottom>
      <diagonal/>
    </border>
    <border>
      <left style="medium">
        <color indexed="64"/>
      </left>
      <right style="hair">
        <color auto="1"/>
      </right>
      <top/>
      <bottom style="hair">
        <color auto="1"/>
      </bottom>
      <diagonal/>
    </border>
    <border>
      <left style="thin">
        <color indexed="64"/>
      </left>
      <right/>
      <top style="hair">
        <color auto="1"/>
      </top>
      <bottom/>
      <diagonal/>
    </border>
    <border>
      <left style="thin">
        <color indexed="64"/>
      </left>
      <right/>
      <top/>
      <bottom/>
      <diagonal/>
    </border>
    <border>
      <left style="thick">
        <color indexed="64"/>
      </left>
      <right style="hair">
        <color auto="1"/>
      </right>
      <top style="hair">
        <color auto="1"/>
      </top>
      <bottom/>
      <diagonal/>
    </border>
    <border>
      <left style="thick">
        <color indexed="64"/>
      </left>
      <right style="hair">
        <color auto="1"/>
      </right>
      <top/>
      <bottom/>
      <diagonal/>
    </border>
    <border>
      <left style="thick">
        <color indexed="64"/>
      </left>
      <right style="hair">
        <color auto="1"/>
      </right>
      <top/>
      <bottom style="hair">
        <color auto="1"/>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auto="1"/>
      </right>
      <top style="thin">
        <color auto="1"/>
      </top>
      <bottom style="double">
        <color indexed="64"/>
      </bottom>
      <diagonal/>
    </border>
    <border>
      <left/>
      <right style="double">
        <color indexed="64"/>
      </right>
      <top style="thin">
        <color indexed="64"/>
      </top>
      <bottom style="double">
        <color indexed="64"/>
      </bottom>
      <diagonal/>
    </border>
    <border>
      <left/>
      <right style="medium">
        <color indexed="64"/>
      </right>
      <top style="hair">
        <color auto="1"/>
      </top>
      <bottom/>
      <diagonal/>
    </border>
    <border>
      <left/>
      <right style="thin">
        <color auto="1"/>
      </right>
      <top style="double">
        <color auto="1"/>
      </top>
      <bottom style="thin">
        <color auto="1"/>
      </bottom>
      <diagonal/>
    </border>
    <border>
      <left style="thin">
        <color auto="1"/>
      </left>
      <right style="dashed">
        <color indexed="64"/>
      </right>
      <top style="double">
        <color auto="1"/>
      </top>
      <bottom style="thin">
        <color indexed="64"/>
      </bottom>
      <diagonal/>
    </border>
    <border>
      <left style="double">
        <color auto="1"/>
      </left>
      <right/>
      <top style="thin">
        <color indexed="64"/>
      </top>
      <bottom/>
      <diagonal/>
    </border>
    <border>
      <left/>
      <right style="double">
        <color auto="1"/>
      </right>
      <top style="thin">
        <color indexed="64"/>
      </top>
      <bottom/>
      <diagonal/>
    </border>
    <border>
      <left/>
      <right style="hair">
        <color auto="1"/>
      </right>
      <top/>
      <bottom/>
      <diagonal/>
    </border>
    <border>
      <left style="medium">
        <color indexed="64"/>
      </left>
      <right style="medium">
        <color indexed="64"/>
      </right>
      <top/>
      <bottom/>
      <diagonal/>
    </border>
    <border>
      <left style="medium">
        <color auto="1"/>
      </left>
      <right style="medium">
        <color auto="1"/>
      </right>
      <top style="medium">
        <color auto="1"/>
      </top>
      <bottom/>
      <diagonal/>
    </border>
    <border>
      <left style="thin">
        <color auto="1"/>
      </left>
      <right/>
      <top style="thin">
        <color auto="1"/>
      </top>
      <bottom style="medium">
        <color indexed="64"/>
      </bottom>
      <diagonal/>
    </border>
    <border>
      <left style="medium">
        <color indexed="64"/>
      </left>
      <right/>
      <top style="thin">
        <color auto="1"/>
      </top>
      <bottom style="hair">
        <color indexed="64"/>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bottom style="medium">
        <color theme="0" tint="-0.34998626667073579"/>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34998626667073579"/>
      </bottom>
      <diagonal/>
    </border>
    <border>
      <left/>
      <right style="medium">
        <color theme="0" tint="-0.499984740745262"/>
      </right>
      <top/>
      <bottom style="medium">
        <color theme="0" tint="-0.34998626667073579"/>
      </bottom>
      <diagonal/>
    </border>
    <border>
      <left style="medium">
        <color theme="0" tint="-0.499984740745262"/>
      </left>
      <right/>
      <top/>
      <bottom style="thin">
        <color theme="0" tint="-0.34998626667073579"/>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style="thin">
        <color theme="0" tint="-0.34998626667073579"/>
      </bottom>
      <diagonal/>
    </border>
    <border>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bottom style="medium">
        <color theme="0" tint="-0.499984740745262"/>
      </bottom>
      <diagonal/>
    </border>
    <border>
      <left/>
      <right/>
      <top style="thin">
        <color theme="0" tint="-0.34998626667073579"/>
      </top>
      <bottom/>
      <diagonal/>
    </border>
    <border>
      <left style="medium">
        <color theme="0" tint="-0.499984740745262"/>
      </left>
      <right/>
      <top/>
      <bottom/>
      <diagonal/>
    </border>
    <border>
      <left style="medium">
        <color theme="0" tint="-0.499984740745262"/>
      </left>
      <right/>
      <top style="thin">
        <color theme="0" tint="-0.34998626667073579"/>
      </top>
      <bottom/>
      <diagonal/>
    </border>
    <border>
      <left/>
      <right style="medium">
        <color theme="0" tint="-0.499984740745262"/>
      </right>
      <top style="thin">
        <color theme="0" tint="-0.34998626667073579"/>
      </top>
      <bottom/>
      <diagonal/>
    </border>
    <border>
      <left style="thick">
        <color indexed="64"/>
      </left>
      <right style="medium">
        <color indexed="64"/>
      </right>
      <top style="hair">
        <color auto="1"/>
      </top>
      <bottom style="thick">
        <color indexed="64"/>
      </bottom>
      <diagonal/>
    </border>
    <border>
      <left style="hair">
        <color auto="1"/>
      </left>
      <right style="thin">
        <color indexed="64"/>
      </right>
      <top/>
      <bottom style="hair">
        <color auto="1"/>
      </bottom>
      <diagonal/>
    </border>
    <border>
      <left style="dashed">
        <color auto="1"/>
      </left>
      <right style="medium">
        <color indexed="64"/>
      </right>
      <top style="thin">
        <color auto="1"/>
      </top>
      <bottom style="medium">
        <color indexed="64"/>
      </bottom>
      <diagonal/>
    </border>
    <border>
      <left style="double">
        <color indexed="64"/>
      </left>
      <right/>
      <top/>
      <bottom/>
      <diagonal/>
    </border>
    <border>
      <left/>
      <right style="double">
        <color indexed="64"/>
      </right>
      <top/>
      <bottom/>
      <diagonal/>
    </border>
    <border>
      <left/>
      <right style="dashed">
        <color auto="1"/>
      </right>
      <top/>
      <bottom style="dashed">
        <color auto="1"/>
      </bottom>
      <diagonal/>
    </border>
    <border>
      <left/>
      <right style="dashed">
        <color auto="1"/>
      </right>
      <top/>
      <bottom/>
      <diagonal/>
    </border>
    <border>
      <left/>
      <right/>
      <top/>
      <bottom style="dashed">
        <color auto="1"/>
      </bottom>
      <diagonal/>
    </border>
    <border>
      <left/>
      <right/>
      <top style="medium">
        <color indexed="64"/>
      </top>
      <bottom style="hair">
        <color indexed="64"/>
      </bottom>
      <diagonal/>
    </border>
    <border>
      <left/>
      <right style="thin">
        <color auto="1"/>
      </right>
      <top style="thin">
        <color indexed="64"/>
      </top>
      <bottom style="hair">
        <color indexed="64"/>
      </bottom>
      <diagonal/>
    </border>
    <border>
      <left style="medium">
        <color indexed="64"/>
      </left>
      <right/>
      <top style="hair">
        <color auto="1"/>
      </top>
      <bottom style="thick">
        <color indexed="64"/>
      </bottom>
      <diagonal/>
    </border>
    <border>
      <left/>
      <right style="thick">
        <color indexed="64"/>
      </right>
      <top style="hair">
        <color auto="1"/>
      </top>
      <bottom style="thick">
        <color indexed="64"/>
      </bottom>
      <diagonal/>
    </border>
    <border>
      <left style="dashed">
        <color auto="1"/>
      </left>
      <right/>
      <top/>
      <bottom/>
      <diagonal/>
    </border>
    <border>
      <left style="dashed">
        <color auto="1"/>
      </left>
      <right/>
      <top/>
      <bottom style="dashed">
        <color auto="1"/>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thin">
        <color indexed="64"/>
      </top>
      <bottom style="medium">
        <color indexed="64"/>
      </bottom>
      <diagonal/>
    </border>
    <border>
      <left/>
      <right style="thick">
        <color indexed="64"/>
      </right>
      <top/>
      <bottom style="medium">
        <color indexed="64"/>
      </bottom>
      <diagonal/>
    </border>
    <border>
      <left style="medium">
        <color indexed="64"/>
      </left>
      <right style="dashed">
        <color indexed="64"/>
      </right>
      <top style="medium">
        <color indexed="64"/>
      </top>
      <bottom style="hair">
        <color auto="1"/>
      </bottom>
      <diagonal/>
    </border>
    <border>
      <left style="medium">
        <color indexed="64"/>
      </left>
      <right style="dashed">
        <color indexed="64"/>
      </right>
      <top style="hair">
        <color auto="1"/>
      </top>
      <bottom style="hair">
        <color auto="1"/>
      </bottom>
      <diagonal/>
    </border>
    <border>
      <left style="medium">
        <color indexed="64"/>
      </left>
      <right style="dashed">
        <color indexed="64"/>
      </right>
      <top style="hair">
        <color auto="1"/>
      </top>
      <bottom style="medium">
        <color indexed="64"/>
      </bottom>
      <diagonal/>
    </border>
    <border>
      <left style="medium">
        <color indexed="64"/>
      </left>
      <right style="dashed">
        <color indexed="64"/>
      </right>
      <top style="hair">
        <color auto="1"/>
      </top>
      <bottom style="thick">
        <color indexed="64"/>
      </bottom>
      <diagonal/>
    </border>
    <border>
      <left/>
      <right/>
      <top/>
      <bottom style="double">
        <color theme="0" tint="-0.499984740745262"/>
      </bottom>
      <diagonal/>
    </border>
    <border>
      <left/>
      <right style="medium">
        <color theme="0" tint="-0.499984740745262"/>
      </right>
      <top/>
      <bottom style="double">
        <color theme="0" tint="-0.499984740745262"/>
      </bottom>
      <diagonal/>
    </border>
    <border>
      <left style="medium">
        <color theme="0" tint="-0.499984740745262"/>
      </left>
      <right/>
      <top style="medium">
        <color theme="0" tint="-0.499984740745262"/>
      </top>
      <bottom style="hair">
        <color theme="0" tint="-0.499984740745262"/>
      </bottom>
      <diagonal/>
    </border>
    <border>
      <left style="thin">
        <color theme="0" tint="-0.249977111117893"/>
      </left>
      <right style="thin">
        <color theme="0" tint="-0.499984740745262"/>
      </right>
      <top style="medium">
        <color theme="0" tint="-0.499984740745262"/>
      </top>
      <bottom style="hair">
        <color theme="0" tint="-0.499984740745262"/>
      </bottom>
      <diagonal/>
    </border>
    <border>
      <left style="thin">
        <color theme="0" tint="-0.499984740745262"/>
      </left>
      <right style="thin">
        <color theme="0" tint="-0.499984740745262"/>
      </right>
      <top style="medium">
        <color theme="0" tint="-0.499984740745262"/>
      </top>
      <bottom style="hair">
        <color theme="0" tint="-0.499984740745262"/>
      </bottom>
      <diagonal/>
    </border>
    <border>
      <left style="thin">
        <color theme="0" tint="-0.499984740745262"/>
      </left>
      <right style="medium">
        <color theme="0" tint="-0.499984740745262"/>
      </right>
      <top style="medium">
        <color theme="0" tint="-0.499984740745262"/>
      </top>
      <bottom style="hair">
        <color theme="0" tint="-0.499984740745262"/>
      </bottom>
      <diagonal/>
    </border>
    <border>
      <left style="medium">
        <color theme="0" tint="-0.499984740745262"/>
      </left>
      <right/>
      <top style="hair">
        <color theme="0" tint="-0.499984740745262"/>
      </top>
      <bottom style="double">
        <color theme="0" tint="-0.499984740745262"/>
      </bottom>
      <diagonal/>
    </border>
    <border>
      <left style="thin">
        <color theme="0" tint="-0.249977111117893"/>
      </left>
      <right style="thin">
        <color theme="0" tint="-0.499984740745262"/>
      </right>
      <top style="hair">
        <color theme="0" tint="-0.499984740745262"/>
      </top>
      <bottom style="double">
        <color theme="0" tint="-0.499984740745262"/>
      </bottom>
      <diagonal/>
    </border>
    <border>
      <left style="thin">
        <color theme="0" tint="-0.499984740745262"/>
      </left>
      <right style="thin">
        <color theme="0" tint="-0.499984740745262"/>
      </right>
      <top style="hair">
        <color theme="0" tint="-0.499984740745262"/>
      </top>
      <bottom style="double">
        <color theme="0" tint="-0.499984740745262"/>
      </bottom>
      <diagonal/>
    </border>
    <border>
      <left style="thin">
        <color theme="0" tint="-0.499984740745262"/>
      </left>
      <right style="medium">
        <color theme="0" tint="-0.499984740745262"/>
      </right>
      <top style="hair">
        <color theme="0" tint="-0.499984740745262"/>
      </top>
      <bottom style="double">
        <color theme="0" tint="-0.499984740745262"/>
      </bottom>
      <diagonal/>
    </border>
    <border>
      <left style="medium">
        <color theme="0" tint="-0.499984740745262"/>
      </left>
      <right/>
      <top/>
      <bottom style="hair">
        <color theme="0" tint="-0.499984740745262"/>
      </bottom>
      <diagonal/>
    </border>
    <border>
      <left style="thin">
        <color theme="0" tint="-0.249977111117893"/>
      </left>
      <right style="thin">
        <color theme="0" tint="-0.499984740745262"/>
      </right>
      <top/>
      <bottom style="hair">
        <color theme="0" tint="-0.499984740745262"/>
      </bottom>
      <diagonal/>
    </border>
    <border>
      <left style="thin">
        <color theme="0" tint="-0.499984740745262"/>
      </left>
      <right style="thin">
        <color theme="0" tint="-0.499984740745262"/>
      </right>
      <top/>
      <bottom style="hair">
        <color theme="0" tint="-0.499984740745262"/>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top style="hair">
        <color theme="0" tint="-0.499984740745262"/>
      </top>
      <bottom style="medium">
        <color theme="0" tint="-0.499984740745262"/>
      </bottom>
      <diagonal/>
    </border>
    <border>
      <left style="thin">
        <color theme="0" tint="-0.249977111117893"/>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double">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theme="0" tint="-0.499984740745262"/>
      </right>
      <top style="double">
        <color theme="0" tint="-0.499984740745262"/>
      </top>
      <bottom/>
      <diagonal/>
    </border>
    <border>
      <left style="thin">
        <color theme="0" tint="-0.499984740745262"/>
      </left>
      <right/>
      <top style="double">
        <color theme="0" tint="-0.499984740745262"/>
      </top>
      <bottom/>
      <diagonal/>
    </border>
    <border>
      <left/>
      <right/>
      <top style="double">
        <color theme="0" tint="-0.499984740745262"/>
      </top>
      <bottom/>
      <diagonal/>
    </border>
    <border>
      <left/>
      <right style="medium">
        <color theme="0" tint="-0.499984740745262"/>
      </right>
      <top style="double">
        <color theme="0" tint="-0.499984740745262"/>
      </top>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tint="-0.249977111117893"/>
      </left>
      <right/>
      <top style="medium">
        <color theme="0" tint="-0.499984740745262"/>
      </top>
      <bottom/>
      <diagonal/>
    </border>
    <border>
      <left style="thin">
        <color theme="0" tint="-0.249977111117893"/>
      </left>
      <right/>
      <top/>
      <bottom style="double">
        <color theme="0" tint="-0.499984740745262"/>
      </bottom>
      <diagonal/>
    </border>
    <border>
      <left style="thin">
        <color indexed="64"/>
      </left>
      <right/>
      <top style="thin">
        <color indexed="64"/>
      </top>
      <bottom/>
      <diagonal/>
    </border>
    <border>
      <left style="thin">
        <color indexed="64"/>
      </left>
      <right style="hair">
        <color auto="1"/>
      </right>
      <top/>
      <bottom style="hair">
        <color auto="1"/>
      </bottom>
      <diagonal/>
    </border>
    <border>
      <left style="thin">
        <color indexed="64"/>
      </left>
      <right style="hair">
        <color auto="1"/>
      </right>
      <top style="hair">
        <color auto="1"/>
      </top>
      <bottom style="hair">
        <color auto="1"/>
      </bottom>
      <diagonal/>
    </border>
    <border>
      <left style="medium">
        <color theme="0" tint="-0.499984740745262"/>
      </left>
      <right/>
      <top/>
      <bottom style="double">
        <color theme="0" tint="-0.499984740745262"/>
      </bottom>
      <diagonal/>
    </border>
    <border>
      <left/>
      <right style="dashed">
        <color theme="0" tint="-0.499984740745262"/>
      </right>
      <top style="medium">
        <color theme="0" tint="-0.499984740745262"/>
      </top>
      <bottom/>
      <diagonal/>
    </border>
    <border>
      <left/>
      <right style="dashed">
        <color theme="0" tint="-0.499984740745262"/>
      </right>
      <top/>
      <bottom/>
      <diagonal/>
    </border>
    <border>
      <left/>
      <right/>
      <top/>
      <bottom style="dashed">
        <color theme="0" tint="-0.499984740745262"/>
      </bottom>
      <diagonal/>
    </border>
    <border>
      <left/>
      <right style="dashed">
        <color theme="0" tint="-0.499984740745262"/>
      </right>
      <top/>
      <bottom style="dashed">
        <color theme="0" tint="-0.499984740745262"/>
      </bottom>
      <diagonal/>
    </border>
  </borders>
  <cellStyleXfs count="1">
    <xf numFmtId="0" fontId="0" fillId="0" borderId="0"/>
  </cellStyleXfs>
  <cellXfs count="764">
    <xf numFmtId="0" fontId="0" fillId="0" borderId="0" xfId="0"/>
    <xf numFmtId="0" fontId="9" fillId="0" borderId="0" xfId="0" applyFont="1" applyProtection="1">
      <protection hidden="1"/>
    </xf>
    <xf numFmtId="0" fontId="0" fillId="0" borderId="0" xfId="0" applyProtection="1">
      <protection hidden="1"/>
    </xf>
    <xf numFmtId="0" fontId="0" fillId="0" borderId="0" xfId="0" applyBorder="1" applyProtection="1">
      <protection hidden="1"/>
    </xf>
    <xf numFmtId="0" fontId="0" fillId="2" borderId="0" xfId="0" applyFill="1" applyProtection="1">
      <protection hidden="1"/>
    </xf>
    <xf numFmtId="0" fontId="13" fillId="0" borderId="0" xfId="0" applyFont="1" applyBorder="1" applyAlignment="1" applyProtection="1">
      <protection hidden="1"/>
    </xf>
    <xf numFmtId="14" fontId="13" fillId="0" borderId="0" xfId="0" applyNumberFormat="1" applyFont="1" applyBorder="1" applyAlignment="1" applyProtection="1">
      <protection hidden="1"/>
    </xf>
    <xf numFmtId="0" fontId="14" fillId="0" borderId="0" xfId="0" applyFont="1" applyProtection="1">
      <protection hidden="1"/>
    </xf>
    <xf numFmtId="0" fontId="9" fillId="0" borderId="0" xfId="0" applyFont="1" applyBorder="1" applyProtection="1">
      <protection hidden="1"/>
    </xf>
    <xf numFmtId="0" fontId="14" fillId="0" borderId="0" xfId="0" applyFont="1" applyBorder="1" applyProtection="1">
      <protection hidden="1"/>
    </xf>
    <xf numFmtId="0" fontId="15" fillId="0" borderId="0" xfId="0" applyFont="1" applyProtection="1">
      <protection hidden="1"/>
    </xf>
    <xf numFmtId="0" fontId="0" fillId="0" borderId="39" xfId="0" applyBorder="1" applyProtection="1">
      <protection hidden="1"/>
    </xf>
    <xf numFmtId="0" fontId="0" fillId="0" borderId="0" xfId="0" applyAlignment="1" applyProtection="1">
      <alignment horizontal="left"/>
      <protection hidden="1"/>
    </xf>
    <xf numFmtId="1" fontId="10" fillId="2" borderId="39" xfId="0" applyNumberFormat="1" applyFont="1" applyFill="1" applyBorder="1" applyAlignment="1" applyProtection="1">
      <alignment vertical="center"/>
      <protection hidden="1"/>
    </xf>
    <xf numFmtId="1" fontId="10" fillId="2" borderId="38" xfId="0" applyNumberFormat="1" applyFont="1" applyFill="1" applyBorder="1" applyAlignment="1" applyProtection="1">
      <alignment vertical="center"/>
      <protection hidden="1"/>
    </xf>
    <xf numFmtId="0" fontId="0" fillId="0" borderId="38" xfId="0" applyBorder="1" applyProtection="1">
      <protection hidden="1"/>
    </xf>
    <xf numFmtId="0" fontId="0" fillId="0" borderId="0" xfId="0" applyFill="1" applyProtection="1">
      <protection hidden="1"/>
    </xf>
    <xf numFmtId="0" fontId="14" fillId="0" borderId="0" xfId="0" applyFont="1" applyFill="1" applyBorder="1" applyAlignment="1" applyProtection="1">
      <protection hidden="1"/>
    </xf>
    <xf numFmtId="0" fontId="9" fillId="0" borderId="0" xfId="0" applyFont="1" applyFill="1" applyBorder="1" applyProtection="1">
      <protection hidden="1"/>
    </xf>
    <xf numFmtId="0" fontId="9" fillId="0" borderId="0" xfId="0" applyFont="1" applyFill="1" applyProtection="1">
      <protection hidden="1"/>
    </xf>
    <xf numFmtId="0" fontId="11" fillId="0" borderId="0" xfId="0" applyFont="1" applyFill="1" applyBorder="1" applyProtection="1">
      <protection hidden="1"/>
    </xf>
    <xf numFmtId="0" fontId="0" fillId="0" borderId="0" xfId="0" applyFill="1" applyBorder="1" applyProtection="1">
      <protection hidden="1"/>
    </xf>
    <xf numFmtId="0" fontId="14" fillId="0" borderId="0" xfId="0" applyFont="1" applyFill="1" applyBorder="1" applyAlignment="1" applyProtection="1">
      <alignment horizontal="center"/>
      <protection hidden="1"/>
    </xf>
    <xf numFmtId="0" fontId="14" fillId="0" borderId="0" xfId="0" applyFont="1" applyFill="1" applyProtection="1">
      <protection hidden="1"/>
    </xf>
    <xf numFmtId="0" fontId="14" fillId="0" borderId="0" xfId="0" applyFont="1" applyFill="1" applyBorder="1" applyProtection="1">
      <protection hidden="1"/>
    </xf>
    <xf numFmtId="0" fontId="6" fillId="0" borderId="0" xfId="0" applyFont="1" applyFill="1" applyProtection="1">
      <protection hidden="1"/>
    </xf>
    <xf numFmtId="0" fontId="0" fillId="0" borderId="21" xfId="0" applyBorder="1" applyProtection="1">
      <protection hidden="1"/>
    </xf>
    <xf numFmtId="0" fontId="15" fillId="0" borderId="0" xfId="0" applyFont="1" applyBorder="1" applyAlignment="1" applyProtection="1">
      <protection hidden="1"/>
    </xf>
    <xf numFmtId="0" fontId="3" fillId="2" borderId="0" xfId="0" applyFont="1" applyFill="1" applyBorder="1" applyAlignment="1" applyProtection="1">
      <alignment horizontal="center"/>
      <protection hidden="1"/>
    </xf>
    <xf numFmtId="0" fontId="6" fillId="0" borderId="0" xfId="0" applyFont="1" applyProtection="1">
      <protection hidden="1"/>
    </xf>
    <xf numFmtId="0" fontId="3" fillId="0" borderId="0" xfId="0" applyFont="1" applyFill="1" applyBorder="1" applyAlignment="1" applyProtection="1">
      <alignment horizontal="center"/>
      <protection hidden="1"/>
    </xf>
    <xf numFmtId="0" fontId="20" fillId="0" borderId="0" xfId="0" applyFont="1" applyBorder="1" applyAlignment="1" applyProtection="1">
      <protection hidden="1"/>
    </xf>
    <xf numFmtId="14" fontId="20" fillId="0" borderId="0" xfId="0" applyNumberFormat="1" applyFont="1" applyBorder="1" applyAlignment="1" applyProtection="1">
      <protection hidden="1"/>
    </xf>
    <xf numFmtId="0" fontId="0" fillId="0" borderId="88" xfId="0" applyBorder="1" applyProtection="1">
      <protection hidden="1"/>
    </xf>
    <xf numFmtId="0" fontId="17" fillId="6" borderId="31" xfId="0" applyFont="1" applyFill="1" applyBorder="1" applyAlignment="1" applyProtection="1">
      <alignment horizontal="left"/>
      <protection hidden="1"/>
    </xf>
    <xf numFmtId="0" fontId="17" fillId="6" borderId="159" xfId="0" applyFont="1" applyFill="1" applyBorder="1" applyAlignment="1" applyProtection="1">
      <alignment horizontal="left"/>
      <protection hidden="1"/>
    </xf>
    <xf numFmtId="0" fontId="18" fillId="7" borderId="163" xfId="0" applyFont="1" applyFill="1" applyBorder="1" applyAlignment="1" applyProtection="1">
      <alignment vertical="center"/>
      <protection hidden="1"/>
    </xf>
    <xf numFmtId="0" fontId="19" fillId="0" borderId="0" xfId="0" applyFont="1" applyFill="1" applyBorder="1" applyAlignment="1" applyProtection="1">
      <alignment vertical="center"/>
      <protection hidden="1"/>
    </xf>
    <xf numFmtId="0" fontId="18" fillId="0" borderId="0" xfId="0" applyFont="1" applyFill="1" applyBorder="1" applyAlignment="1" applyProtection="1">
      <alignment vertical="center"/>
      <protection hidden="1"/>
    </xf>
    <xf numFmtId="0" fontId="0" fillId="5" borderId="178" xfId="0" applyFill="1" applyBorder="1" applyProtection="1">
      <protection hidden="1"/>
    </xf>
    <xf numFmtId="0" fontId="0" fillId="5" borderId="179" xfId="0" applyFill="1" applyBorder="1" applyProtection="1">
      <protection hidden="1"/>
    </xf>
    <xf numFmtId="0" fontId="0" fillId="5" borderId="0" xfId="0" applyFill="1" applyBorder="1" applyProtection="1">
      <protection hidden="1"/>
    </xf>
    <xf numFmtId="0" fontId="0" fillId="5" borderId="186" xfId="0" applyFill="1" applyBorder="1" applyProtection="1">
      <protection hidden="1"/>
    </xf>
    <xf numFmtId="0" fontId="0" fillId="5" borderId="189" xfId="0" applyFill="1" applyBorder="1" applyProtection="1">
      <protection hidden="1"/>
    </xf>
    <xf numFmtId="0" fontId="0" fillId="5" borderId="187" xfId="0" applyFill="1" applyBorder="1" applyProtection="1">
      <protection hidden="1"/>
    </xf>
    <xf numFmtId="0" fontId="0" fillId="5" borderId="188" xfId="0" applyFill="1" applyBorder="1" applyProtection="1">
      <protection hidden="1"/>
    </xf>
    <xf numFmtId="0" fontId="15" fillId="0" borderId="0" xfId="0" applyFont="1" applyFill="1" applyBorder="1" applyAlignment="1" applyProtection="1">
      <protection hidden="1"/>
    </xf>
    <xf numFmtId="0" fontId="6" fillId="0" borderId="0" xfId="0" applyFont="1" applyFill="1" applyBorder="1" applyProtection="1">
      <protection hidden="1"/>
    </xf>
    <xf numFmtId="0" fontId="15" fillId="0" borderId="0" xfId="0" applyFont="1" applyFill="1" applyBorder="1" applyAlignment="1" applyProtection="1">
      <alignment horizontal="center"/>
      <protection hidden="1"/>
    </xf>
    <xf numFmtId="0" fontId="21" fillId="0" borderId="0" xfId="0" applyFont="1" applyFill="1" applyBorder="1" applyAlignment="1" applyProtection="1">
      <alignment horizontal="center" vertical="center" wrapText="1"/>
      <protection hidden="1"/>
    </xf>
    <xf numFmtId="0" fontId="6" fillId="0" borderId="0" xfId="0" applyFont="1" applyBorder="1" applyProtection="1">
      <protection hidden="1"/>
    </xf>
    <xf numFmtId="0" fontId="21" fillId="0" borderId="0" xfId="0" applyFont="1" applyFill="1" applyBorder="1" applyAlignment="1" applyProtection="1">
      <alignment vertical="center" wrapText="1"/>
      <protection hidden="1"/>
    </xf>
    <xf numFmtId="0" fontId="7" fillId="5" borderId="152" xfId="0" applyFont="1" applyFill="1" applyBorder="1" applyAlignment="1" applyProtection="1">
      <protection hidden="1"/>
    </xf>
    <xf numFmtId="0" fontId="0" fillId="5" borderId="0" xfId="0" applyFill="1" applyBorder="1" applyAlignment="1" applyProtection="1">
      <protection hidden="1"/>
    </xf>
    <xf numFmtId="0" fontId="0" fillId="5" borderId="48" xfId="0" applyFill="1" applyBorder="1" applyAlignment="1" applyProtection="1">
      <protection hidden="1"/>
    </xf>
    <xf numFmtId="0" fontId="0" fillId="0" borderId="152" xfId="0" applyBorder="1" applyProtection="1">
      <protection hidden="1"/>
    </xf>
    <xf numFmtId="0" fontId="0" fillId="0" borderId="48" xfId="0" applyBorder="1" applyProtection="1">
      <protection hidden="1"/>
    </xf>
    <xf numFmtId="0" fontId="0" fillId="0" borderId="48" xfId="0" applyFill="1" applyBorder="1" applyProtection="1">
      <protection hidden="1"/>
    </xf>
    <xf numFmtId="0" fontId="23" fillId="0" borderId="0" xfId="0" applyFont="1" applyBorder="1" applyAlignment="1" applyProtection="1">
      <alignment vertical="top" wrapText="1"/>
      <protection hidden="1"/>
    </xf>
    <xf numFmtId="0" fontId="23" fillId="0" borderId="48" xfId="0" applyFont="1" applyBorder="1" applyAlignment="1" applyProtection="1">
      <alignment vertical="top" wrapText="1"/>
      <protection hidden="1"/>
    </xf>
    <xf numFmtId="0" fontId="24" fillId="0" borderId="152" xfId="0" applyFont="1" applyBorder="1" applyProtection="1">
      <protection hidden="1"/>
    </xf>
    <xf numFmtId="0" fontId="0" fillId="0" borderId="0" xfId="0" applyAlignment="1" applyProtection="1">
      <alignment vertical="center"/>
      <protection hidden="1"/>
    </xf>
    <xf numFmtId="0" fontId="22" fillId="0" borderId="152" xfId="0" applyFont="1" applyBorder="1" applyAlignment="1" applyProtection="1">
      <alignment horizontal="left" vertical="center"/>
      <protection hidden="1"/>
    </xf>
    <xf numFmtId="0" fontId="22" fillId="0" borderId="0" xfId="0" applyFont="1" applyBorder="1" applyAlignment="1" applyProtection="1">
      <alignment horizontal="left" vertical="center"/>
      <protection hidden="1"/>
    </xf>
    <xf numFmtId="49" fontId="0" fillId="0" borderId="0" xfId="0" applyNumberFormat="1" applyBorder="1" applyProtection="1">
      <protection hidden="1"/>
    </xf>
    <xf numFmtId="0" fontId="24" fillId="0" borderId="114" xfId="0" applyFont="1" applyBorder="1" applyProtection="1">
      <protection hidden="1"/>
    </xf>
    <xf numFmtId="0" fontId="0" fillId="2" borderId="33" xfId="0" applyFill="1" applyBorder="1" applyProtection="1">
      <protection hidden="1"/>
    </xf>
    <xf numFmtId="0" fontId="0" fillId="2" borderId="17" xfId="0" applyFill="1" applyBorder="1" applyProtection="1">
      <protection hidden="1"/>
    </xf>
    <xf numFmtId="49" fontId="0" fillId="0" borderId="48" xfId="0" applyNumberFormat="1" applyBorder="1" applyProtection="1">
      <protection hidden="1"/>
    </xf>
    <xf numFmtId="0" fontId="0" fillId="0" borderId="0" xfId="0" applyProtection="1"/>
    <xf numFmtId="0" fontId="0" fillId="2" borderId="189" xfId="0" applyFill="1" applyBorder="1" applyAlignment="1" applyProtection="1"/>
    <xf numFmtId="0" fontId="0" fillId="2" borderId="252" xfId="0" applyFill="1" applyBorder="1" applyAlignment="1" applyProtection="1"/>
    <xf numFmtId="0" fontId="0" fillId="2" borderId="256" xfId="0" applyFill="1" applyBorder="1" applyAlignment="1" applyProtection="1"/>
    <xf numFmtId="0" fontId="0" fillId="0" borderId="0" xfId="0" applyFill="1" applyBorder="1" applyAlignment="1" applyProtection="1"/>
    <xf numFmtId="0" fontId="25" fillId="0" borderId="0" xfId="0" applyFont="1" applyFill="1" applyBorder="1" applyAlignment="1" applyProtection="1">
      <alignment vertical="center" wrapText="1"/>
    </xf>
    <xf numFmtId="0" fontId="0" fillId="0" borderId="0" xfId="0" applyFill="1" applyBorder="1" applyProtection="1"/>
    <xf numFmtId="0" fontId="0" fillId="0" borderId="16" xfId="0" applyBorder="1" applyProtection="1">
      <protection hidden="1"/>
    </xf>
    <xf numFmtId="0" fontId="32" fillId="0" borderId="152" xfId="0" applyFont="1" applyBorder="1" applyProtection="1">
      <protection hidden="1"/>
    </xf>
    <xf numFmtId="0" fontId="37" fillId="4" borderId="0" xfId="0" applyFont="1" applyFill="1" applyBorder="1" applyAlignment="1" applyProtection="1">
      <alignment horizontal="center" vertical="center"/>
      <protection hidden="1"/>
    </xf>
    <xf numFmtId="0" fontId="37" fillId="4" borderId="27" xfId="0" applyFont="1" applyFill="1" applyBorder="1" applyAlignment="1" applyProtection="1">
      <alignment horizontal="center" vertical="center"/>
      <protection hidden="1"/>
    </xf>
    <xf numFmtId="1" fontId="37" fillId="4" borderId="45" xfId="0" applyNumberFormat="1" applyFont="1" applyFill="1" applyBorder="1" applyAlignment="1" applyProtection="1">
      <alignment horizontal="right" vertical="center"/>
      <protection hidden="1"/>
    </xf>
    <xf numFmtId="1" fontId="37" fillId="4" borderId="80" xfId="0" applyNumberFormat="1" applyFont="1" applyFill="1" applyBorder="1" applyAlignment="1" applyProtection="1">
      <alignment horizontal="right" vertical="center"/>
      <protection hidden="1"/>
    </xf>
    <xf numFmtId="1" fontId="36" fillId="4" borderId="166" xfId="0" applyNumberFormat="1" applyFont="1" applyFill="1" applyBorder="1" applyAlignment="1" applyProtection="1">
      <alignment horizontal="right" vertical="center"/>
      <protection hidden="1"/>
    </xf>
    <xf numFmtId="1" fontId="37" fillId="4" borderId="46" xfId="0" applyNumberFormat="1" applyFont="1" applyFill="1" applyBorder="1" applyAlignment="1" applyProtection="1">
      <alignment horizontal="right" vertical="center"/>
      <protection hidden="1"/>
    </xf>
    <xf numFmtId="165" fontId="37" fillId="4" borderId="45" xfId="0" applyNumberFormat="1" applyFont="1" applyFill="1" applyBorder="1" applyAlignment="1" applyProtection="1">
      <alignment horizontal="left" vertical="center"/>
      <protection hidden="1"/>
    </xf>
    <xf numFmtId="165" fontId="37" fillId="4" borderId="8" xfId="0" applyNumberFormat="1" applyFont="1" applyFill="1" applyBorder="1" applyAlignment="1" applyProtection="1">
      <alignment horizontal="left" vertical="center"/>
      <protection hidden="1"/>
    </xf>
    <xf numFmtId="165" fontId="37" fillId="4" borderId="84" xfId="0" applyNumberFormat="1" applyFont="1" applyFill="1" applyBorder="1" applyAlignment="1" applyProtection="1">
      <alignment horizontal="left" vertical="center"/>
      <protection hidden="1"/>
    </xf>
    <xf numFmtId="0" fontId="37" fillId="4" borderId="105" xfId="0" applyFont="1" applyFill="1" applyBorder="1" applyAlignment="1" applyProtection="1">
      <alignment horizontal="left" vertical="center"/>
      <protection hidden="1"/>
    </xf>
    <xf numFmtId="1" fontId="37" fillId="4" borderId="105" xfId="0" applyNumberFormat="1" applyFont="1" applyFill="1" applyBorder="1" applyAlignment="1" applyProtection="1">
      <alignment horizontal="right" vertical="center"/>
      <protection hidden="1"/>
    </xf>
    <xf numFmtId="0" fontId="37" fillId="4" borderId="80" xfId="0" applyFont="1" applyFill="1" applyBorder="1" applyAlignment="1" applyProtection="1">
      <alignment horizontal="left" vertical="center"/>
      <protection hidden="1"/>
    </xf>
    <xf numFmtId="0" fontId="37" fillId="4" borderId="46" xfId="0" applyFont="1" applyFill="1" applyBorder="1" applyAlignment="1" applyProtection="1">
      <alignment horizontal="left" vertical="center"/>
      <protection hidden="1"/>
    </xf>
    <xf numFmtId="0" fontId="37" fillId="4" borderId="44" xfId="0" applyFont="1" applyFill="1" applyBorder="1" applyAlignment="1" applyProtection="1">
      <alignment horizontal="center"/>
      <protection hidden="1"/>
    </xf>
    <xf numFmtId="0" fontId="37" fillId="4" borderId="3" xfId="0" applyFont="1" applyFill="1" applyBorder="1" applyAlignment="1" applyProtection="1">
      <alignment horizontal="center"/>
      <protection hidden="1"/>
    </xf>
    <xf numFmtId="0" fontId="36" fillId="4" borderId="27" xfId="0" applyFont="1" applyFill="1" applyBorder="1" applyAlignment="1" applyProtection="1">
      <alignment horizontal="center" vertical="center"/>
      <protection hidden="1"/>
    </xf>
    <xf numFmtId="0" fontId="37" fillId="4" borderId="46" xfId="0" applyFont="1" applyFill="1" applyBorder="1" applyAlignment="1" applyProtection="1">
      <alignment horizontal="center" vertical="center"/>
      <protection hidden="1"/>
    </xf>
    <xf numFmtId="0" fontId="37" fillId="4" borderId="23" xfId="0" applyFont="1" applyFill="1" applyBorder="1" applyAlignment="1" applyProtection="1">
      <alignment horizontal="center" vertical="center"/>
      <protection hidden="1"/>
    </xf>
    <xf numFmtId="0" fontId="37" fillId="4" borderId="46" xfId="0" applyFont="1" applyFill="1" applyBorder="1" applyAlignment="1" applyProtection="1">
      <alignment horizontal="center" vertical="center" wrapText="1"/>
      <protection hidden="1"/>
    </xf>
    <xf numFmtId="0" fontId="42" fillId="4" borderId="78" xfId="0" applyFont="1" applyFill="1" applyBorder="1" applyAlignment="1" applyProtection="1">
      <alignment horizontal="center" vertical="center"/>
      <protection hidden="1"/>
    </xf>
    <xf numFmtId="0" fontId="42" fillId="4" borderId="82" xfId="0" applyFont="1" applyFill="1" applyBorder="1" applyAlignment="1" applyProtection="1">
      <alignment horizontal="center" vertical="center"/>
      <protection hidden="1"/>
    </xf>
    <xf numFmtId="0" fontId="42" fillId="4" borderId="36" xfId="0" applyFont="1" applyFill="1" applyBorder="1" applyAlignment="1" applyProtection="1">
      <alignment horizontal="center" vertical="center"/>
      <protection hidden="1"/>
    </xf>
    <xf numFmtId="0" fontId="45" fillId="2" borderId="93" xfId="0" applyFont="1" applyFill="1" applyBorder="1" applyAlignment="1" applyProtection="1">
      <alignment horizontal="left" vertical="center"/>
      <protection hidden="1"/>
    </xf>
    <xf numFmtId="0" fontId="47" fillId="7" borderId="161" xfId="0" applyFont="1" applyFill="1" applyBorder="1" applyAlignment="1" applyProtection="1">
      <alignment horizontal="left"/>
      <protection hidden="1"/>
    </xf>
    <xf numFmtId="0" fontId="42" fillId="4" borderId="8" xfId="0" applyFont="1" applyFill="1" applyBorder="1" applyAlignment="1" applyProtection="1">
      <alignment horizontal="center" vertical="center"/>
      <protection hidden="1"/>
    </xf>
    <xf numFmtId="0" fontId="12" fillId="0" borderId="0" xfId="0" applyFont="1" applyFill="1" applyBorder="1" applyAlignment="1" applyProtection="1">
      <protection hidden="1"/>
    </xf>
    <xf numFmtId="0" fontId="2" fillId="0" borderId="10" xfId="0" applyFont="1" applyFill="1" applyBorder="1" applyAlignment="1" applyProtection="1">
      <protection hidden="1"/>
    </xf>
    <xf numFmtId="0" fontId="2" fillId="0" borderId="0" xfId="0" applyFont="1" applyFill="1" applyBorder="1" applyAlignment="1" applyProtection="1">
      <protection hidden="1"/>
    </xf>
    <xf numFmtId="0" fontId="2" fillId="0" borderId="0" xfId="0" applyFont="1" applyFill="1" applyBorder="1" applyAlignment="1" applyProtection="1">
      <alignment vertical="top"/>
      <protection hidden="1"/>
    </xf>
    <xf numFmtId="0" fontId="2" fillId="0" borderId="0" xfId="0" applyFont="1" applyAlignment="1" applyProtection="1">
      <protection hidden="1"/>
    </xf>
    <xf numFmtId="0" fontId="2" fillId="0" borderId="0" xfId="0" applyFont="1" applyBorder="1" applyAlignment="1" applyProtection="1">
      <protection hidden="1"/>
    </xf>
    <xf numFmtId="0" fontId="2" fillId="0" borderId="8" xfId="0" applyFont="1" applyBorder="1" applyAlignment="1" applyProtection="1">
      <protection hidden="1"/>
    </xf>
    <xf numFmtId="0" fontId="2" fillId="0" borderId="10" xfId="0" applyFont="1" applyBorder="1" applyAlignment="1" applyProtection="1">
      <protection hidden="1"/>
    </xf>
    <xf numFmtId="0" fontId="2" fillId="0" borderId="1" xfId="0" applyFont="1" applyBorder="1" applyAlignment="1" applyProtection="1">
      <protection hidden="1"/>
    </xf>
    <xf numFmtId="0" fontId="2" fillId="0" borderId="14" xfId="0" applyFont="1" applyBorder="1" applyAlignment="1" applyProtection="1">
      <protection hidden="1"/>
    </xf>
    <xf numFmtId="0" fontId="2" fillId="0" borderId="0" xfId="0" applyFont="1" applyFill="1" applyAlignment="1" applyProtection="1">
      <protection hidden="1"/>
    </xf>
    <xf numFmtId="0" fontId="2" fillId="2" borderId="42" xfId="0" applyFont="1" applyFill="1" applyBorder="1" applyAlignment="1" applyProtection="1">
      <protection hidden="1"/>
    </xf>
    <xf numFmtId="0" fontId="2" fillId="2" borderId="38" xfId="0" applyFont="1" applyFill="1" applyBorder="1" applyAlignment="1" applyProtection="1">
      <protection hidden="1"/>
    </xf>
    <xf numFmtId="0" fontId="2" fillId="2" borderId="39" xfId="0" applyFont="1" applyFill="1" applyBorder="1" applyAlignment="1" applyProtection="1">
      <protection hidden="1"/>
    </xf>
    <xf numFmtId="0" fontId="2" fillId="0" borderId="196" xfId="0" applyFont="1" applyBorder="1" applyAlignment="1" applyProtection="1">
      <protection hidden="1"/>
    </xf>
    <xf numFmtId="0" fontId="2" fillId="2" borderId="83" xfId="0" applyFont="1" applyFill="1" applyBorder="1" applyAlignment="1" applyProtection="1">
      <protection hidden="1"/>
    </xf>
    <xf numFmtId="0" fontId="2" fillId="2" borderId="4" xfId="0" applyFont="1" applyFill="1" applyBorder="1" applyAlignment="1" applyProtection="1">
      <alignment vertical="center"/>
      <protection hidden="1"/>
    </xf>
    <xf numFmtId="0" fontId="4" fillId="0" borderId="0" xfId="0" applyFont="1" applyFill="1" applyBorder="1" applyAlignment="1" applyProtection="1">
      <protection hidden="1"/>
    </xf>
    <xf numFmtId="0" fontId="2" fillId="0" borderId="0" xfId="0" applyFont="1" applyFill="1" applyBorder="1" applyAlignment="1" applyProtection="1">
      <alignment vertical="center"/>
      <protection hidden="1"/>
    </xf>
    <xf numFmtId="0" fontId="2" fillId="0" borderId="10" xfId="0" applyFont="1" applyBorder="1" applyAlignment="1" applyProtection="1">
      <alignment vertical="center"/>
      <protection hidden="1"/>
    </xf>
    <xf numFmtId="0" fontId="2" fillId="0" borderId="12" xfId="0" applyFont="1" applyBorder="1" applyAlignment="1" applyProtection="1">
      <alignment vertical="center"/>
      <protection hidden="1"/>
    </xf>
    <xf numFmtId="0" fontId="2" fillId="2" borderId="41" xfId="0" applyFont="1" applyFill="1" applyBorder="1" applyAlignment="1" applyProtection="1">
      <protection hidden="1"/>
    </xf>
    <xf numFmtId="0" fontId="2" fillId="2" borderId="93" xfId="0" applyFont="1" applyFill="1" applyBorder="1" applyAlignment="1" applyProtection="1">
      <protection hidden="1"/>
    </xf>
    <xf numFmtId="0" fontId="2" fillId="0" borderId="12" xfId="0" applyFont="1" applyBorder="1" applyAlignment="1" applyProtection="1">
      <protection hidden="1"/>
    </xf>
    <xf numFmtId="0" fontId="2" fillId="2" borderId="4" xfId="0" applyFont="1" applyFill="1" applyBorder="1" applyAlignment="1" applyProtection="1">
      <protection hidden="1"/>
    </xf>
    <xf numFmtId="0" fontId="2" fillId="0" borderId="0" xfId="0" applyFont="1" applyFill="1" applyBorder="1" applyAlignment="1" applyProtection="1">
      <alignment wrapText="1"/>
      <protection hidden="1"/>
    </xf>
    <xf numFmtId="0" fontId="2" fillId="0" borderId="21" xfId="0" applyFont="1" applyBorder="1" applyAlignment="1" applyProtection="1">
      <protection hidden="1"/>
    </xf>
    <xf numFmtId="0" fontId="2" fillId="0" borderId="18" xfId="0" applyFont="1" applyBorder="1" applyAlignment="1" applyProtection="1">
      <protection hidden="1"/>
    </xf>
    <xf numFmtId="0" fontId="2" fillId="0" borderId="4" xfId="0" applyFont="1" applyBorder="1" applyAlignment="1" applyProtection="1">
      <protection hidden="1"/>
    </xf>
    <xf numFmtId="0" fontId="2" fillId="0" borderId="171" xfId="0" applyFont="1" applyBorder="1" applyAlignment="1" applyProtection="1">
      <protection hidden="1"/>
    </xf>
    <xf numFmtId="0" fontId="2" fillId="2" borderId="0" xfId="0" applyFont="1" applyFill="1" applyBorder="1" applyAlignment="1" applyProtection="1">
      <protection hidden="1"/>
    </xf>
    <xf numFmtId="0" fontId="2" fillId="2" borderId="1" xfId="0" applyFont="1" applyFill="1" applyBorder="1" applyAlignment="1" applyProtection="1">
      <protection hidden="1"/>
    </xf>
    <xf numFmtId="0" fontId="2" fillId="2" borderId="35" xfId="0" applyFont="1" applyFill="1" applyBorder="1" applyAlignment="1" applyProtection="1">
      <protection hidden="1"/>
    </xf>
    <xf numFmtId="0" fontId="4" fillId="0" borderId="0" xfId="0" applyFont="1" applyFill="1" applyBorder="1" applyAlignment="1" applyProtection="1">
      <alignment wrapText="1"/>
      <protection hidden="1"/>
    </xf>
    <xf numFmtId="0" fontId="2" fillId="0" borderId="10" xfId="0" applyFont="1" applyBorder="1" applyAlignment="1" applyProtection="1">
      <alignment wrapText="1"/>
      <protection hidden="1"/>
    </xf>
    <xf numFmtId="0" fontId="2" fillId="0" borderId="12" xfId="0" applyFont="1" applyBorder="1" applyAlignment="1" applyProtection="1">
      <alignment wrapText="1"/>
      <protection hidden="1"/>
    </xf>
    <xf numFmtId="0" fontId="2" fillId="0" borderId="170" xfId="0" applyFont="1" applyBorder="1" applyAlignment="1" applyProtection="1">
      <protection hidden="1"/>
    </xf>
    <xf numFmtId="0" fontId="2" fillId="0" borderId="8" xfId="0" applyFont="1" applyFill="1" applyBorder="1" applyAlignment="1" applyProtection="1">
      <protection hidden="1"/>
    </xf>
    <xf numFmtId="0" fontId="14" fillId="0" borderId="0" xfId="0" applyFont="1" applyFill="1" applyBorder="1" applyAlignment="1" applyProtection="1">
      <alignment wrapText="1"/>
      <protection hidden="1"/>
    </xf>
    <xf numFmtId="1" fontId="2" fillId="0" borderId="0" xfId="0" applyNumberFormat="1" applyFont="1" applyFill="1" applyBorder="1" applyAlignment="1" applyProtection="1">
      <alignment wrapText="1"/>
      <protection hidden="1"/>
    </xf>
    <xf numFmtId="0" fontId="56" fillId="0" borderId="103" xfId="0" applyFont="1" applyBorder="1" applyAlignment="1" applyProtection="1">
      <alignment horizontal="right" vertical="center"/>
      <protection hidden="1"/>
    </xf>
    <xf numFmtId="0" fontId="52" fillId="8" borderId="98" xfId="0" applyNumberFormat="1" applyFont="1" applyFill="1" applyBorder="1" applyAlignment="1" applyProtection="1">
      <alignment horizontal="center" vertical="center"/>
      <protection locked="0" hidden="1"/>
    </xf>
    <xf numFmtId="0" fontId="45" fillId="0" borderId="67" xfId="0" applyFont="1" applyBorder="1" applyAlignment="1" applyProtection="1">
      <alignment horizontal="center" vertical="center"/>
      <protection hidden="1"/>
    </xf>
    <xf numFmtId="0" fontId="45" fillId="0" borderId="70" xfId="0" applyFont="1" applyBorder="1" applyAlignment="1" applyProtection="1">
      <alignment horizontal="center" vertical="center"/>
      <protection hidden="1"/>
    </xf>
    <xf numFmtId="14" fontId="64" fillId="5" borderId="73" xfId="0" applyNumberFormat="1" applyFont="1" applyFill="1" applyBorder="1" applyAlignment="1" applyProtection="1">
      <alignment horizontal="center" vertical="center"/>
      <protection locked="0" hidden="1"/>
    </xf>
    <xf numFmtId="14" fontId="64" fillId="5" borderId="29" xfId="0" applyNumberFormat="1" applyFont="1" applyFill="1" applyBorder="1" applyAlignment="1" applyProtection="1">
      <alignment horizontal="center" vertical="center"/>
      <protection locked="0" hidden="1"/>
    </xf>
    <xf numFmtId="14" fontId="64" fillId="5" borderId="47" xfId="0" applyNumberFormat="1" applyFont="1" applyFill="1" applyBorder="1" applyAlignment="1" applyProtection="1">
      <alignment horizontal="center" vertical="center"/>
      <protection locked="0" hidden="1"/>
    </xf>
    <xf numFmtId="0" fontId="65" fillId="5" borderId="74" xfId="0" applyFont="1" applyFill="1" applyBorder="1" applyAlignment="1" applyProtection="1">
      <alignment horizontal="center" vertical="center"/>
      <protection locked="0" hidden="1"/>
    </xf>
    <xf numFmtId="0" fontId="65" fillId="5" borderId="32" xfId="0" applyFont="1" applyFill="1" applyBorder="1" applyAlignment="1" applyProtection="1">
      <alignment horizontal="center" vertical="center"/>
      <protection locked="0" hidden="1"/>
    </xf>
    <xf numFmtId="0" fontId="65" fillId="5" borderId="14" xfId="0" applyFont="1" applyFill="1" applyBorder="1" applyAlignment="1" applyProtection="1">
      <alignment horizontal="center" vertical="center"/>
      <protection locked="0" hidden="1"/>
    </xf>
    <xf numFmtId="0" fontId="52" fillId="2" borderId="108" xfId="0" applyFont="1" applyFill="1" applyBorder="1" applyAlignment="1" applyProtection="1">
      <alignment horizontal="center"/>
      <protection hidden="1"/>
    </xf>
    <xf numFmtId="0" fontId="52" fillId="2" borderId="3" xfId="0" applyFont="1" applyFill="1" applyBorder="1" applyAlignment="1" applyProtection="1">
      <alignment horizontal="center"/>
      <protection hidden="1"/>
    </xf>
    <xf numFmtId="0" fontId="52" fillId="2" borderId="109" xfId="0" applyFont="1" applyFill="1" applyBorder="1" applyAlignment="1" applyProtection="1">
      <alignment horizontal="center"/>
      <protection hidden="1"/>
    </xf>
    <xf numFmtId="0" fontId="52" fillId="2" borderId="10" xfId="0" applyFont="1" applyFill="1" applyBorder="1" applyAlignment="1" applyProtection="1">
      <protection hidden="1"/>
    </xf>
    <xf numFmtId="0" fontId="52" fillId="2" borderId="3" xfId="0" applyFont="1" applyFill="1" applyBorder="1" applyAlignment="1" applyProtection="1">
      <protection hidden="1"/>
    </xf>
    <xf numFmtId="0" fontId="52" fillId="2" borderId="12" xfId="0" applyFont="1" applyFill="1" applyBorder="1" applyAlignment="1" applyProtection="1">
      <protection hidden="1"/>
    </xf>
    <xf numFmtId="1" fontId="52" fillId="8" borderId="68" xfId="0" applyNumberFormat="1" applyFont="1" applyFill="1" applyBorder="1" applyAlignment="1" applyProtection="1">
      <alignment horizontal="center" vertical="center"/>
      <protection locked="0" hidden="1"/>
    </xf>
    <xf numFmtId="1" fontId="52" fillId="8" borderId="60" xfId="0" applyNumberFormat="1" applyFont="1" applyFill="1" applyBorder="1" applyAlignment="1" applyProtection="1">
      <alignment horizontal="center" vertical="center"/>
      <protection locked="0" hidden="1"/>
    </xf>
    <xf numFmtId="1" fontId="52" fillId="8" borderId="61" xfId="0" applyNumberFormat="1" applyFont="1" applyFill="1" applyBorder="1" applyAlignment="1" applyProtection="1">
      <alignment horizontal="center" vertical="center"/>
      <protection locked="0" hidden="1"/>
    </xf>
    <xf numFmtId="164" fontId="52" fillId="8" borderId="139" xfId="0" applyNumberFormat="1" applyFont="1" applyFill="1" applyBorder="1" applyAlignment="1" applyProtection="1">
      <alignment horizontal="center" vertical="center"/>
      <protection locked="0" hidden="1"/>
    </xf>
    <xf numFmtId="164" fontId="52" fillId="8" borderId="58" xfId="0" applyNumberFormat="1" applyFont="1" applyFill="1" applyBorder="1" applyAlignment="1" applyProtection="1">
      <alignment horizontal="center" vertical="center"/>
      <protection locked="0" hidden="1"/>
    </xf>
    <xf numFmtId="164" fontId="52" fillId="8" borderId="63" xfId="0" applyNumberFormat="1" applyFont="1" applyFill="1" applyBorder="1" applyAlignment="1" applyProtection="1">
      <alignment horizontal="center" vertical="center"/>
      <protection locked="0" hidden="1"/>
    </xf>
    <xf numFmtId="2" fontId="52" fillId="8" borderId="98" xfId="0" applyNumberFormat="1" applyFont="1" applyFill="1" applyBorder="1" applyAlignment="1" applyProtection="1">
      <alignment horizontal="center" vertical="center"/>
      <protection locked="0" hidden="1"/>
    </xf>
    <xf numFmtId="2" fontId="52" fillId="8" borderId="99" xfId="0" applyNumberFormat="1" applyFont="1" applyFill="1" applyBorder="1" applyAlignment="1" applyProtection="1">
      <alignment horizontal="center" vertical="center"/>
      <protection locked="0" hidden="1"/>
    </xf>
    <xf numFmtId="2" fontId="52" fillId="8" borderId="100" xfId="0" applyNumberFormat="1" applyFont="1" applyFill="1" applyBorder="1" applyAlignment="1" applyProtection="1">
      <alignment horizontal="center" vertical="center"/>
      <protection locked="0" hidden="1"/>
    </xf>
    <xf numFmtId="2" fontId="52" fillId="8" borderId="57" xfId="0" applyNumberFormat="1" applyFont="1" applyFill="1" applyBorder="1" applyAlignment="1" applyProtection="1">
      <alignment horizontal="center" vertical="center"/>
      <protection locked="0" hidden="1"/>
    </xf>
    <xf numFmtId="2" fontId="52" fillId="8" borderId="58" xfId="0" applyNumberFormat="1" applyFont="1" applyFill="1" applyBorder="1" applyAlignment="1" applyProtection="1">
      <alignment horizontal="center" vertical="center"/>
      <protection locked="0" hidden="1"/>
    </xf>
    <xf numFmtId="2" fontId="52" fillId="8" borderId="63" xfId="0" applyNumberFormat="1" applyFont="1" applyFill="1" applyBorder="1" applyAlignment="1" applyProtection="1">
      <alignment horizontal="center" vertical="center"/>
      <protection locked="0" hidden="1"/>
    </xf>
    <xf numFmtId="164" fontId="52" fillId="8" borderId="57" xfId="0" applyNumberFormat="1" applyFont="1" applyFill="1" applyBorder="1" applyAlignment="1" applyProtection="1">
      <alignment horizontal="center" vertical="center"/>
      <protection locked="0" hidden="1"/>
    </xf>
    <xf numFmtId="0" fontId="52" fillId="8" borderId="57" xfId="0" applyNumberFormat="1" applyFont="1" applyFill="1" applyBorder="1" applyAlignment="1" applyProtection="1">
      <alignment horizontal="center" vertical="center"/>
      <protection locked="0" hidden="1"/>
    </xf>
    <xf numFmtId="0" fontId="52" fillId="8" borderId="58" xfId="0" applyNumberFormat="1" applyFont="1" applyFill="1" applyBorder="1" applyAlignment="1" applyProtection="1">
      <alignment horizontal="center" vertical="center"/>
      <protection locked="0" hidden="1"/>
    </xf>
    <xf numFmtId="0" fontId="52" fillId="8" borderId="63" xfId="0" applyNumberFormat="1" applyFont="1" applyFill="1" applyBorder="1" applyAlignment="1" applyProtection="1">
      <alignment horizontal="center" vertical="center"/>
      <protection locked="0" hidden="1"/>
    </xf>
    <xf numFmtId="1" fontId="52" fillId="8" borderId="57" xfId="0" applyNumberFormat="1" applyFont="1" applyFill="1" applyBorder="1" applyAlignment="1" applyProtection="1">
      <alignment horizontal="center" vertical="center"/>
      <protection locked="0" hidden="1"/>
    </xf>
    <xf numFmtId="1" fontId="52" fillId="8" borderId="58" xfId="0" applyNumberFormat="1" applyFont="1" applyFill="1" applyBorder="1" applyAlignment="1" applyProtection="1">
      <alignment horizontal="center" vertical="center"/>
      <protection locked="0" hidden="1"/>
    </xf>
    <xf numFmtId="1" fontId="52" fillId="8" borderId="63" xfId="0" applyNumberFormat="1" applyFont="1" applyFill="1" applyBorder="1" applyAlignment="1" applyProtection="1">
      <alignment horizontal="center" vertical="center"/>
      <protection locked="0" hidden="1"/>
    </xf>
    <xf numFmtId="1" fontId="52" fillId="8" borderId="69" xfId="0" applyNumberFormat="1" applyFont="1" applyFill="1" applyBorder="1" applyAlignment="1" applyProtection="1">
      <alignment horizontal="center" vertical="center"/>
      <protection locked="0" hidden="1"/>
    </xf>
    <xf numFmtId="1" fontId="52" fillId="8" borderId="65" xfId="0" applyNumberFormat="1" applyFont="1" applyFill="1" applyBorder="1" applyAlignment="1" applyProtection="1">
      <alignment horizontal="center" vertical="center"/>
      <protection locked="0" hidden="1"/>
    </xf>
    <xf numFmtId="1" fontId="52" fillId="8" borderId="66" xfId="0" applyNumberFormat="1" applyFont="1" applyFill="1" applyBorder="1" applyAlignment="1" applyProtection="1">
      <alignment horizontal="center" vertical="center"/>
      <protection locked="0" hidden="1"/>
    </xf>
    <xf numFmtId="0" fontId="52" fillId="2" borderId="21" xfId="0" applyFont="1" applyFill="1" applyBorder="1" applyAlignment="1" applyProtection="1">
      <alignment horizontal="center" vertical="center" textRotation="90"/>
      <protection hidden="1"/>
    </xf>
    <xf numFmtId="0" fontId="52" fillId="2" borderId="0" xfId="0" applyFont="1" applyFill="1" applyBorder="1" applyAlignment="1" applyProtection="1">
      <alignment horizontal="center" vertical="center" textRotation="90"/>
      <protection hidden="1"/>
    </xf>
    <xf numFmtId="0" fontId="52" fillId="2" borderId="18" xfId="0" applyFont="1" applyFill="1" applyBorder="1" applyAlignment="1" applyProtection="1">
      <alignment horizontal="center" vertical="center" textRotation="90"/>
      <protection hidden="1"/>
    </xf>
    <xf numFmtId="0" fontId="52" fillId="2" borderId="0" xfId="0" applyFont="1" applyFill="1" applyBorder="1" applyAlignment="1" applyProtection="1">
      <alignment vertical="center"/>
      <protection hidden="1"/>
    </xf>
    <xf numFmtId="0" fontId="52" fillId="2" borderId="10" xfId="0" applyFont="1" applyFill="1" applyBorder="1" applyAlignment="1" applyProtection="1">
      <alignment vertical="center"/>
      <protection hidden="1"/>
    </xf>
    <xf numFmtId="0" fontId="52" fillId="2" borderId="1" xfId="0" applyFont="1" applyFill="1" applyBorder="1" applyAlignment="1" applyProtection="1">
      <alignment vertical="center"/>
      <protection hidden="1"/>
    </xf>
    <xf numFmtId="1" fontId="52" fillId="8" borderId="140" xfId="0" applyNumberFormat="1" applyFont="1" applyFill="1" applyBorder="1" applyAlignment="1" applyProtection="1">
      <alignment horizontal="center" vertical="center"/>
      <protection locked="0" hidden="1"/>
    </xf>
    <xf numFmtId="164" fontId="52" fillId="8" borderId="69" xfId="0" applyNumberFormat="1" applyFont="1" applyFill="1" applyBorder="1" applyAlignment="1" applyProtection="1">
      <alignment horizontal="center" vertical="center"/>
      <protection locked="0" hidden="1"/>
    </xf>
    <xf numFmtId="164" fontId="52" fillId="8" borderId="65" xfId="0" applyNumberFormat="1" applyFont="1" applyFill="1" applyBorder="1" applyAlignment="1" applyProtection="1">
      <alignment horizontal="center" vertical="center"/>
      <protection locked="0" hidden="1"/>
    </xf>
    <xf numFmtId="164" fontId="52" fillId="8" borderId="66" xfId="0" applyNumberFormat="1" applyFont="1" applyFill="1" applyBorder="1" applyAlignment="1" applyProtection="1">
      <alignment horizontal="center" vertical="center"/>
      <protection locked="0" hidden="1"/>
    </xf>
    <xf numFmtId="0" fontId="53" fillId="2" borderId="3" xfId="0" applyFont="1" applyFill="1" applyBorder="1" applyAlignment="1" applyProtection="1">
      <alignment horizontal="right"/>
      <protection hidden="1"/>
    </xf>
    <xf numFmtId="0" fontId="57" fillId="0" borderId="43" xfId="0" applyFont="1" applyFill="1" applyBorder="1" applyAlignment="1" applyProtection="1">
      <alignment horizontal="right" vertical="center"/>
      <protection hidden="1"/>
    </xf>
    <xf numFmtId="0" fontId="52" fillId="8" borderId="99" xfId="0" applyNumberFormat="1" applyFont="1" applyFill="1" applyBorder="1" applyAlignment="1" applyProtection="1">
      <alignment horizontal="center" vertical="center"/>
      <protection locked="0" hidden="1"/>
    </xf>
    <xf numFmtId="0" fontId="52" fillId="8" borderId="100" xfId="0" applyNumberFormat="1" applyFont="1" applyFill="1" applyBorder="1" applyAlignment="1" applyProtection="1">
      <alignment horizontal="center" vertical="center"/>
      <protection locked="0" hidden="1"/>
    </xf>
    <xf numFmtId="164" fontId="52" fillId="8" borderId="135" xfId="0" applyNumberFormat="1" applyFont="1" applyFill="1" applyBorder="1" applyAlignment="1" applyProtection="1">
      <alignment horizontal="center" vertical="center"/>
      <protection locked="0" hidden="1"/>
    </xf>
    <xf numFmtId="0" fontId="65" fillId="5" borderId="74" xfId="0" applyFont="1" applyFill="1" applyBorder="1" applyAlignment="1" applyProtection="1">
      <alignment horizontal="center"/>
      <protection locked="0" hidden="1"/>
    </xf>
    <xf numFmtId="0" fontId="65" fillId="5" borderId="32" xfId="0" applyFont="1" applyFill="1" applyBorder="1" applyAlignment="1" applyProtection="1">
      <alignment horizontal="center"/>
      <protection locked="0" hidden="1"/>
    </xf>
    <xf numFmtId="0" fontId="65" fillId="5" borderId="14" xfId="0" applyFont="1" applyFill="1" applyBorder="1" applyAlignment="1" applyProtection="1">
      <alignment horizontal="center"/>
      <protection locked="0" hidden="1"/>
    </xf>
    <xf numFmtId="0" fontId="52" fillId="8" borderId="77" xfId="0" applyNumberFormat="1" applyFont="1" applyFill="1" applyBorder="1" applyAlignment="1" applyProtection="1">
      <alignment horizontal="center" vertical="center" wrapText="1"/>
      <protection locked="0" hidden="1"/>
    </xf>
    <xf numFmtId="0" fontId="52" fillId="8" borderId="59" xfId="0" applyNumberFormat="1" applyFont="1" applyFill="1" applyBorder="1" applyAlignment="1" applyProtection="1">
      <alignment horizontal="center" vertical="center" wrapText="1"/>
      <protection locked="0" hidden="1"/>
    </xf>
    <xf numFmtId="0" fontId="52" fillId="8" borderId="71" xfId="0" applyNumberFormat="1" applyFont="1" applyFill="1" applyBorder="1" applyAlignment="1" applyProtection="1">
      <alignment horizontal="center" vertical="center" wrapText="1"/>
      <protection locked="0" hidden="1"/>
    </xf>
    <xf numFmtId="0" fontId="52" fillId="8" borderId="69" xfId="0" applyNumberFormat="1" applyFont="1" applyFill="1" applyBorder="1" applyAlignment="1" applyProtection="1">
      <alignment horizontal="center" vertical="center"/>
      <protection locked="0" hidden="1"/>
    </xf>
    <xf numFmtId="0" fontId="52" fillId="8" borderId="65" xfId="0" applyNumberFormat="1" applyFont="1" applyFill="1" applyBorder="1" applyAlignment="1" applyProtection="1">
      <alignment horizontal="center" vertical="center"/>
      <protection locked="0" hidden="1"/>
    </xf>
    <xf numFmtId="0" fontId="52" fillId="8" borderId="66" xfId="0" applyNumberFormat="1" applyFont="1" applyFill="1" applyBorder="1" applyAlignment="1" applyProtection="1">
      <alignment horizontal="center" vertical="center"/>
      <protection locked="0" hidden="1"/>
    </xf>
    <xf numFmtId="0" fontId="57" fillId="0" borderId="115" xfId="0" applyFont="1" applyFill="1" applyBorder="1" applyAlignment="1" applyProtection="1">
      <alignment horizontal="right" vertical="center"/>
      <protection hidden="1"/>
    </xf>
    <xf numFmtId="0" fontId="37" fillId="4" borderId="8" xfId="0" applyFont="1" applyFill="1" applyBorder="1" applyAlignment="1" applyProtection="1">
      <alignment horizontal="center" vertical="center"/>
      <protection hidden="1"/>
    </xf>
    <xf numFmtId="2" fontId="52" fillId="8" borderId="169" xfId="0" applyNumberFormat="1" applyFont="1" applyFill="1" applyBorder="1" applyAlignment="1" applyProtection="1">
      <alignment horizontal="center" vertical="center"/>
      <protection locked="0" hidden="1"/>
    </xf>
    <xf numFmtId="2" fontId="52" fillId="8" borderId="120" xfId="0" applyNumberFormat="1" applyFont="1" applyFill="1" applyBorder="1" applyAlignment="1" applyProtection="1">
      <alignment horizontal="center" vertical="center"/>
      <protection locked="0" hidden="1"/>
    </xf>
    <xf numFmtId="2" fontId="52" fillId="8" borderId="121" xfId="0" applyNumberFormat="1" applyFont="1" applyFill="1" applyBorder="1" applyAlignment="1" applyProtection="1">
      <alignment horizontal="center" vertical="center"/>
      <protection locked="0" hidden="1"/>
    </xf>
    <xf numFmtId="0" fontId="52" fillId="8" borderId="135" xfId="0" applyNumberFormat="1" applyFont="1" applyFill="1" applyBorder="1" applyAlignment="1" applyProtection="1">
      <alignment horizontal="center" vertical="center"/>
      <protection locked="0" hidden="1"/>
    </xf>
    <xf numFmtId="0" fontId="72" fillId="0" borderId="191" xfId="0" applyFont="1" applyBorder="1" applyProtection="1">
      <protection hidden="1"/>
    </xf>
    <xf numFmtId="0" fontId="72" fillId="0" borderId="0" xfId="0" applyFont="1" applyBorder="1" applyProtection="1">
      <protection hidden="1"/>
    </xf>
    <xf numFmtId="0" fontId="72" fillId="0" borderId="186" xfId="0" applyFont="1" applyBorder="1" applyProtection="1">
      <protection hidden="1"/>
    </xf>
    <xf numFmtId="49" fontId="25" fillId="0" borderId="152" xfId="0" applyNumberFormat="1" applyFont="1" applyBorder="1" applyProtection="1">
      <protection hidden="1"/>
    </xf>
    <xf numFmtId="0" fontId="25" fillId="0" borderId="152" xfId="0" applyFont="1" applyBorder="1" applyProtection="1">
      <protection hidden="1"/>
    </xf>
    <xf numFmtId="1" fontId="37" fillId="10" borderId="105" xfId="0" applyNumberFormat="1" applyFont="1" applyFill="1" applyBorder="1" applyAlignment="1" applyProtection="1">
      <alignment horizontal="right" vertical="center"/>
      <protection hidden="1"/>
    </xf>
    <xf numFmtId="0" fontId="37" fillId="10" borderId="94" xfId="0" applyFont="1" applyFill="1" applyBorder="1" applyAlignment="1" applyProtection="1">
      <alignment horizontal="left" vertical="center"/>
      <protection hidden="1"/>
    </xf>
    <xf numFmtId="0" fontId="37" fillId="10" borderId="93" xfId="0" applyFont="1" applyFill="1" applyBorder="1" applyAlignment="1" applyProtection="1">
      <alignment horizontal="left" vertical="center"/>
      <protection hidden="1"/>
    </xf>
    <xf numFmtId="1" fontId="37" fillId="10" borderId="82" xfId="0" applyNumberFormat="1" applyFont="1" applyFill="1" applyBorder="1" applyAlignment="1" applyProtection="1">
      <alignment horizontal="right" vertical="center"/>
      <protection hidden="1"/>
    </xf>
    <xf numFmtId="0" fontId="37" fillId="10" borderId="83" xfId="0" applyFont="1" applyFill="1" applyBorder="1" applyAlignment="1" applyProtection="1">
      <alignment horizontal="left" vertical="center"/>
      <protection hidden="1"/>
    </xf>
    <xf numFmtId="14" fontId="4" fillId="10" borderId="14" xfId="0" applyNumberFormat="1" applyFont="1" applyFill="1" applyBorder="1" applyAlignment="1" applyProtection="1">
      <alignment horizontal="center" vertical="center"/>
      <protection hidden="1"/>
    </xf>
    <xf numFmtId="14" fontId="52" fillId="10" borderId="17" xfId="0" applyNumberFormat="1" applyFont="1" applyFill="1" applyBorder="1" applyAlignment="1" applyProtection="1">
      <alignment horizontal="center" vertical="center"/>
      <protection hidden="1"/>
    </xf>
    <xf numFmtId="14" fontId="52" fillId="10" borderId="2" xfId="0" applyNumberFormat="1" applyFont="1" applyFill="1" applyBorder="1" applyAlignment="1" applyProtection="1">
      <alignment horizontal="center" vertical="center"/>
      <protection hidden="1"/>
    </xf>
    <xf numFmtId="14" fontId="52" fillId="10" borderId="7" xfId="0" applyNumberFormat="1" applyFont="1" applyFill="1" applyBorder="1" applyAlignment="1" applyProtection="1">
      <alignment horizontal="center" vertical="center"/>
      <protection hidden="1"/>
    </xf>
    <xf numFmtId="14" fontId="52" fillId="10" borderId="24" xfId="0" applyNumberFormat="1" applyFont="1" applyFill="1" applyBorder="1" applyAlignment="1" applyProtection="1">
      <alignment horizontal="center" vertical="center"/>
      <protection hidden="1"/>
    </xf>
    <xf numFmtId="1" fontId="52" fillId="10" borderId="110" xfId="0" applyNumberFormat="1" applyFont="1" applyFill="1" applyBorder="1" applyAlignment="1" applyProtection="1">
      <alignment horizontal="center" vertical="center"/>
      <protection hidden="1"/>
    </xf>
    <xf numFmtId="1" fontId="52" fillId="10" borderId="225" xfId="0" applyNumberFormat="1" applyFont="1" applyFill="1" applyBorder="1" applyAlignment="1" applyProtection="1">
      <alignment horizontal="center" vertical="center"/>
      <protection hidden="1"/>
    </xf>
    <xf numFmtId="1" fontId="52" fillId="10" borderId="145" xfId="0" applyNumberFormat="1" applyFont="1" applyFill="1" applyBorder="1" applyAlignment="1" applyProtection="1">
      <alignment horizontal="center" vertical="center"/>
      <protection hidden="1"/>
    </xf>
    <xf numFmtId="164" fontId="52" fillId="10" borderId="111" xfId="0" applyNumberFormat="1" applyFont="1" applyFill="1" applyBorder="1" applyAlignment="1" applyProtection="1">
      <alignment horizontal="center" vertical="center"/>
      <protection hidden="1"/>
    </xf>
    <xf numFmtId="164" fontId="52" fillId="10" borderId="226" xfId="0" applyNumberFormat="1" applyFont="1" applyFill="1" applyBorder="1" applyAlignment="1" applyProtection="1">
      <alignment horizontal="center" vertical="center"/>
      <protection hidden="1"/>
    </xf>
    <xf numFmtId="164" fontId="52" fillId="10" borderId="112" xfId="0" applyNumberFormat="1" applyFont="1" applyFill="1" applyBorder="1" applyAlignment="1" applyProtection="1">
      <alignment horizontal="center" vertical="center"/>
      <protection hidden="1"/>
    </xf>
    <xf numFmtId="2" fontId="52" fillId="10" borderId="111" xfId="0" applyNumberFormat="1" applyFont="1" applyFill="1" applyBorder="1" applyAlignment="1" applyProtection="1">
      <alignment horizontal="center" vertical="center"/>
      <protection hidden="1"/>
    </xf>
    <xf numFmtId="2" fontId="52" fillId="10" borderId="226" xfId="0" applyNumberFormat="1" applyFont="1" applyFill="1" applyBorder="1" applyAlignment="1" applyProtection="1">
      <alignment horizontal="center" vertical="center"/>
      <protection hidden="1"/>
    </xf>
    <xf numFmtId="2" fontId="52" fillId="10" borderId="112" xfId="0" applyNumberFormat="1" applyFont="1" applyFill="1" applyBorder="1" applyAlignment="1" applyProtection="1">
      <alignment horizontal="center" vertical="center"/>
      <protection hidden="1"/>
    </xf>
    <xf numFmtId="0" fontId="52" fillId="10" borderId="111" xfId="0" applyNumberFormat="1" applyFont="1" applyFill="1" applyBorder="1" applyAlignment="1" applyProtection="1">
      <alignment horizontal="center" vertical="center"/>
      <protection hidden="1"/>
    </xf>
    <xf numFmtId="164" fontId="52" fillId="10" borderId="226" xfId="0" applyNumberFormat="1" applyFont="1" applyFill="1" applyBorder="1" applyAlignment="1" applyProtection="1">
      <alignment horizontal="center" vertical="center"/>
    </xf>
    <xf numFmtId="0" fontId="52" fillId="10" borderId="112" xfId="0" applyNumberFormat="1" applyFont="1" applyFill="1" applyBorder="1" applyAlignment="1" applyProtection="1">
      <alignment horizontal="center" vertical="center"/>
      <protection hidden="1"/>
    </xf>
    <xf numFmtId="1" fontId="52" fillId="10" borderId="111" xfId="0" applyNumberFormat="1" applyFont="1" applyFill="1" applyBorder="1" applyAlignment="1" applyProtection="1">
      <alignment horizontal="center" vertical="center"/>
      <protection hidden="1"/>
    </xf>
    <xf numFmtId="1" fontId="52" fillId="10" borderId="226" xfId="0" applyNumberFormat="1" applyFont="1" applyFill="1" applyBorder="1" applyAlignment="1" applyProtection="1">
      <alignment horizontal="center" vertical="center"/>
    </xf>
    <xf numFmtId="1" fontId="52" fillId="10" borderId="113" xfId="0" applyNumberFormat="1" applyFont="1" applyFill="1" applyBorder="1" applyAlignment="1" applyProtection="1">
      <alignment horizontal="center" vertical="center"/>
      <protection hidden="1"/>
    </xf>
    <xf numFmtId="1" fontId="52" fillId="10" borderId="227" xfId="0" applyNumberFormat="1" applyFont="1" applyFill="1" applyBorder="1" applyAlignment="1" applyProtection="1">
      <alignment horizontal="center" vertical="center"/>
      <protection hidden="1"/>
    </xf>
    <xf numFmtId="0" fontId="52" fillId="10" borderId="136" xfId="0" applyNumberFormat="1" applyFont="1" applyFill="1" applyBorder="1" applyAlignment="1" applyProtection="1">
      <alignment horizontal="center" vertical="center"/>
      <protection hidden="1"/>
    </xf>
    <xf numFmtId="164" fontId="52" fillId="10" borderId="194" xfId="0" applyNumberFormat="1" applyFont="1" applyFill="1" applyBorder="1" applyAlignment="1" applyProtection="1">
      <alignment horizontal="center" vertical="center"/>
      <protection hidden="1"/>
    </xf>
    <xf numFmtId="164" fontId="52" fillId="10" borderId="228" xfId="0" applyNumberFormat="1" applyFont="1" applyFill="1" applyBorder="1" applyAlignment="1" applyProtection="1">
      <alignment horizontal="center" vertical="center"/>
      <protection hidden="1"/>
    </xf>
    <xf numFmtId="164" fontId="52" fillId="10" borderId="205" xfId="0" applyNumberFormat="1" applyFont="1" applyFill="1" applyBorder="1" applyAlignment="1" applyProtection="1">
      <alignment horizontal="center" vertical="center"/>
      <protection hidden="1"/>
    </xf>
    <xf numFmtId="1" fontId="37" fillId="10" borderId="80" xfId="0" applyNumberFormat="1" applyFont="1" applyFill="1" applyBorder="1" applyAlignment="1" applyProtection="1">
      <alignment horizontal="right" vertical="center"/>
      <protection hidden="1"/>
    </xf>
    <xf numFmtId="1" fontId="52" fillId="10" borderId="226" xfId="0" applyNumberFormat="1" applyFont="1" applyFill="1" applyBorder="1" applyAlignment="1" applyProtection="1">
      <alignment horizontal="center" vertical="center"/>
      <protection hidden="1"/>
    </xf>
    <xf numFmtId="0" fontId="52" fillId="10" borderId="138" xfId="0" applyNumberFormat="1" applyFont="1" applyFill="1" applyBorder="1" applyAlignment="1" applyProtection="1">
      <alignment horizontal="center" vertical="center"/>
      <protection hidden="1"/>
    </xf>
    <xf numFmtId="0" fontId="37" fillId="10" borderId="94" xfId="0" applyFont="1" applyFill="1" applyBorder="1" applyAlignment="1" applyProtection="1">
      <alignment vertical="center"/>
      <protection hidden="1"/>
    </xf>
    <xf numFmtId="0" fontId="37" fillId="10" borderId="93" xfId="0" applyFont="1" applyFill="1" applyBorder="1" applyAlignment="1" applyProtection="1">
      <alignment vertical="center"/>
      <protection hidden="1"/>
    </xf>
    <xf numFmtId="0" fontId="52" fillId="10" borderId="194" xfId="0" applyNumberFormat="1" applyFont="1" applyFill="1" applyBorder="1" applyAlignment="1" applyProtection="1">
      <alignment horizontal="center" vertical="center"/>
      <protection hidden="1"/>
    </xf>
    <xf numFmtId="1" fontId="37" fillId="10" borderId="105" xfId="0" applyNumberFormat="1" applyFont="1" applyFill="1" applyBorder="1" applyAlignment="1" applyProtection="1">
      <alignment horizontal="right"/>
      <protection hidden="1"/>
    </xf>
    <xf numFmtId="0" fontId="37" fillId="10" borderId="27" xfId="0" applyFont="1" applyFill="1" applyBorder="1" applyAlignment="1" applyProtection="1">
      <alignment horizontal="right" vertical="center"/>
      <protection hidden="1"/>
    </xf>
    <xf numFmtId="0" fontId="37" fillId="10" borderId="42" xfId="0" applyFont="1" applyFill="1" applyBorder="1" applyAlignment="1" applyProtection="1">
      <alignment horizontal="left" vertical="center"/>
      <protection hidden="1"/>
    </xf>
    <xf numFmtId="0" fontId="45" fillId="2" borderId="24" xfId="0" applyFont="1" applyFill="1" applyBorder="1" applyAlignment="1" applyProtection="1">
      <alignment horizontal="left" vertical="center"/>
      <protection hidden="1"/>
    </xf>
    <xf numFmtId="0" fontId="45" fillId="2" borderId="94" xfId="0" applyFont="1" applyFill="1" applyBorder="1" applyAlignment="1" applyProtection="1">
      <alignment horizontal="left" vertical="center"/>
      <protection hidden="1"/>
    </xf>
    <xf numFmtId="0" fontId="45" fillId="2" borderId="118" xfId="0" applyFont="1" applyFill="1" applyBorder="1" applyAlignment="1" applyProtection="1">
      <alignment horizontal="left" vertical="center"/>
      <protection hidden="1"/>
    </xf>
    <xf numFmtId="0" fontId="40" fillId="0" borderId="143" xfId="0" applyFont="1" applyFill="1" applyBorder="1" applyAlignment="1" applyProtection="1">
      <alignment horizontal="left" vertical="center"/>
      <protection hidden="1"/>
    </xf>
    <xf numFmtId="0" fontId="71" fillId="2" borderId="83" xfId="0" applyFont="1" applyFill="1" applyBorder="1" applyAlignment="1" applyProtection="1">
      <alignment vertical="center"/>
      <protection hidden="1"/>
    </xf>
    <xf numFmtId="0" fontId="71" fillId="2" borderId="42" xfId="0" applyFont="1" applyFill="1" applyBorder="1" applyAlignment="1" applyProtection="1">
      <alignment vertical="center"/>
      <protection hidden="1"/>
    </xf>
    <xf numFmtId="0" fontId="71" fillId="2" borderId="93" xfId="0" applyFont="1" applyFill="1" applyBorder="1" applyAlignment="1" applyProtection="1">
      <alignment vertical="center"/>
      <protection hidden="1"/>
    </xf>
    <xf numFmtId="0" fontId="71" fillId="2" borderId="94" xfId="0" applyFont="1" applyFill="1" applyBorder="1" applyAlignment="1" applyProtection="1">
      <alignment vertical="center"/>
      <protection hidden="1"/>
    </xf>
    <xf numFmtId="0" fontId="2" fillId="2" borderId="118" xfId="0" applyFont="1" applyFill="1" applyBorder="1" applyAlignment="1" applyProtection="1">
      <alignment vertical="center"/>
      <protection hidden="1"/>
    </xf>
    <xf numFmtId="0" fontId="2" fillId="2" borderId="83" xfId="0" applyFont="1" applyFill="1" applyBorder="1" applyAlignment="1" applyProtection="1">
      <alignment vertical="center"/>
      <protection hidden="1"/>
    </xf>
    <xf numFmtId="0" fontId="2" fillId="2" borderId="42" xfId="0" applyFont="1" applyFill="1" applyBorder="1" applyAlignment="1" applyProtection="1">
      <alignment vertical="center"/>
      <protection hidden="1"/>
    </xf>
    <xf numFmtId="0" fontId="2" fillId="2" borderId="93" xfId="0" applyFont="1" applyFill="1" applyBorder="1" applyAlignment="1" applyProtection="1">
      <alignment vertical="center"/>
      <protection hidden="1"/>
    </xf>
    <xf numFmtId="0" fontId="78" fillId="0" borderId="152" xfId="0" applyFont="1" applyBorder="1" applyAlignment="1" applyProtection="1">
      <alignment horizontal="left" vertical="center"/>
      <protection hidden="1"/>
    </xf>
    <xf numFmtId="0" fontId="69" fillId="2" borderId="4" xfId="0" applyFont="1" applyFill="1" applyBorder="1" applyAlignment="1" applyProtection="1">
      <alignment horizontal="left" vertical="center"/>
      <protection hidden="1"/>
    </xf>
    <xf numFmtId="0" fontId="56" fillId="0" borderId="223" xfId="0" applyFont="1" applyBorder="1" applyAlignment="1" applyProtection="1">
      <alignment horizontal="center" vertical="center"/>
      <protection hidden="1"/>
    </xf>
    <xf numFmtId="0" fontId="56" fillId="0" borderId="224" xfId="0" applyFont="1" applyBorder="1" applyAlignment="1" applyProtection="1">
      <alignment horizontal="center" vertical="center"/>
      <protection hidden="1"/>
    </xf>
    <xf numFmtId="0" fontId="29" fillId="0" borderId="152" xfId="0" applyFont="1" applyBorder="1" applyAlignment="1">
      <alignment horizontal="left" vertical="center" readingOrder="1"/>
    </xf>
    <xf numFmtId="0" fontId="29" fillId="0" borderId="0" xfId="0" applyFont="1" applyBorder="1" applyAlignment="1">
      <alignment horizontal="left" vertical="center" readingOrder="1"/>
    </xf>
    <xf numFmtId="0" fontId="29" fillId="0" borderId="114" xfId="0" applyFont="1" applyBorder="1" applyAlignment="1">
      <alignment horizontal="left" vertical="center" readingOrder="1"/>
    </xf>
    <xf numFmtId="0" fontId="29" fillId="0" borderId="33" xfId="0" applyFont="1" applyBorder="1" applyAlignment="1">
      <alignment horizontal="left" vertical="center" readingOrder="1"/>
    </xf>
    <xf numFmtId="49" fontId="78" fillId="0" borderId="102" xfId="0" applyNumberFormat="1" applyFont="1" applyBorder="1" applyAlignment="1" applyProtection="1">
      <alignment horizontal="center" vertical="center"/>
      <protection hidden="1"/>
    </xf>
    <xf numFmtId="49" fontId="78" fillId="0" borderId="72" xfId="0" applyNumberFormat="1" applyFont="1" applyBorder="1" applyAlignment="1" applyProtection="1">
      <alignment horizontal="center" vertical="center"/>
      <protection hidden="1"/>
    </xf>
    <xf numFmtId="0" fontId="32" fillId="0" borderId="152" xfId="0" applyFont="1" applyBorder="1" applyAlignment="1" applyProtection="1">
      <alignment horizontal="left" vertical="center"/>
      <protection hidden="1"/>
    </xf>
    <xf numFmtId="0" fontId="32" fillId="0" borderId="0" xfId="0" applyFont="1" applyBorder="1" applyAlignment="1" applyProtection="1">
      <alignment horizontal="left" vertical="center"/>
      <protection hidden="1"/>
    </xf>
    <xf numFmtId="0" fontId="32" fillId="0" borderId="48" xfId="0" applyFont="1" applyBorder="1" applyAlignment="1" applyProtection="1">
      <alignment horizontal="left" vertical="center"/>
      <protection hidden="1"/>
    </xf>
    <xf numFmtId="0" fontId="78" fillId="0" borderId="152" xfId="0" applyFont="1" applyBorder="1" applyAlignment="1" applyProtection="1">
      <alignment horizontal="left" vertical="top" wrapText="1"/>
      <protection hidden="1"/>
    </xf>
    <xf numFmtId="0" fontId="31" fillId="0" borderId="0" xfId="0" applyFont="1" applyBorder="1" applyAlignment="1" applyProtection="1">
      <alignment horizontal="left" vertical="top" wrapText="1"/>
      <protection hidden="1"/>
    </xf>
    <xf numFmtId="0" fontId="31" fillId="0" borderId="48" xfId="0" applyFont="1" applyBorder="1" applyAlignment="1" applyProtection="1">
      <alignment horizontal="left" vertical="top" wrapText="1"/>
      <protection hidden="1"/>
    </xf>
    <xf numFmtId="0" fontId="31" fillId="0" borderId="152" xfId="0" applyFont="1" applyBorder="1" applyAlignment="1" applyProtection="1">
      <alignment horizontal="left" vertical="top" wrapText="1"/>
      <protection hidden="1"/>
    </xf>
    <xf numFmtId="0" fontId="78" fillId="0" borderId="152" xfId="0" applyFont="1" applyBorder="1" applyAlignment="1" applyProtection="1">
      <alignment horizontal="left" vertical="center"/>
      <protection hidden="1"/>
    </xf>
    <xf numFmtId="0" fontId="78" fillId="0" borderId="0" xfId="0" applyFont="1" applyBorder="1" applyAlignment="1" applyProtection="1">
      <alignment horizontal="left" vertical="center"/>
      <protection hidden="1"/>
    </xf>
    <xf numFmtId="0" fontId="83" fillId="11" borderId="261" xfId="0" applyFont="1" applyFill="1" applyBorder="1" applyAlignment="1" applyProtection="1">
      <alignment horizontal="left" vertical="top" wrapText="1"/>
      <protection hidden="1"/>
    </xf>
    <xf numFmtId="0" fontId="83" fillId="11" borderId="81" xfId="0" applyFont="1" applyFill="1" applyBorder="1" applyAlignment="1" applyProtection="1">
      <alignment horizontal="left" vertical="top" wrapText="1"/>
      <protection hidden="1"/>
    </xf>
    <xf numFmtId="0" fontId="83" fillId="11" borderId="16" xfId="0" applyFont="1" applyFill="1" applyBorder="1" applyAlignment="1" applyProtection="1">
      <alignment horizontal="left" vertical="top" wrapText="1"/>
      <protection hidden="1"/>
    </xf>
    <xf numFmtId="0" fontId="83" fillId="11" borderId="152" xfId="0" applyFont="1" applyFill="1" applyBorder="1" applyAlignment="1" applyProtection="1">
      <alignment horizontal="left" vertical="top" wrapText="1"/>
      <protection hidden="1"/>
    </xf>
    <xf numFmtId="0" fontId="83" fillId="11" borderId="0" xfId="0" applyFont="1" applyFill="1" applyBorder="1" applyAlignment="1" applyProtection="1">
      <alignment horizontal="left" vertical="top" wrapText="1"/>
      <protection hidden="1"/>
    </xf>
    <xf numFmtId="0" fontId="83" fillId="11" borderId="48" xfId="0" applyFont="1" applyFill="1" applyBorder="1" applyAlignment="1" applyProtection="1">
      <alignment horizontal="left" vertical="top" wrapText="1"/>
      <protection hidden="1"/>
    </xf>
    <xf numFmtId="0" fontId="83" fillId="11" borderId="114" xfId="0" applyFont="1" applyFill="1" applyBorder="1" applyAlignment="1" applyProtection="1">
      <alignment horizontal="left" vertical="top" wrapText="1"/>
      <protection hidden="1"/>
    </xf>
    <xf numFmtId="0" fontId="83" fillId="11" borderId="33" xfId="0" applyFont="1" applyFill="1" applyBorder="1" applyAlignment="1" applyProtection="1">
      <alignment horizontal="left" vertical="top" wrapText="1"/>
      <protection hidden="1"/>
    </xf>
    <xf numFmtId="0" fontId="83" fillId="11" borderId="17" xfId="0" applyFont="1" applyFill="1" applyBorder="1" applyAlignment="1" applyProtection="1">
      <alignment horizontal="left" vertical="top" wrapText="1"/>
      <protection hidden="1"/>
    </xf>
    <xf numFmtId="0" fontId="85" fillId="0" borderId="218" xfId="0" applyFont="1" applyBorder="1" applyAlignment="1" applyProtection="1">
      <alignment horizontal="center" vertical="center"/>
      <protection hidden="1"/>
    </xf>
    <xf numFmtId="0" fontId="85" fillId="0" borderId="212" xfId="0" applyFont="1" applyBorder="1" applyAlignment="1" applyProtection="1">
      <alignment horizontal="center" vertical="center"/>
      <protection hidden="1"/>
    </xf>
    <xf numFmtId="0" fontId="85" fillId="0" borderId="218" xfId="0" applyFont="1" applyBorder="1" applyAlignment="1" applyProtection="1">
      <alignment vertical="center"/>
      <protection hidden="1"/>
    </xf>
    <xf numFmtId="0" fontId="85" fillId="0" borderId="219" xfId="0" applyFont="1" applyBorder="1" applyAlignment="1" applyProtection="1">
      <alignment vertical="center"/>
      <protection hidden="1"/>
    </xf>
    <xf numFmtId="0" fontId="85" fillId="0" borderId="212" xfId="0" applyFont="1" applyBorder="1" applyAlignment="1" applyProtection="1">
      <alignment vertical="center"/>
      <protection hidden="1"/>
    </xf>
    <xf numFmtId="0" fontId="85" fillId="0" borderId="213" xfId="0" applyFont="1" applyBorder="1" applyAlignment="1" applyProtection="1">
      <alignment vertical="center"/>
      <protection hidden="1"/>
    </xf>
    <xf numFmtId="0" fontId="78" fillId="0" borderId="217" xfId="0" applyFont="1" applyBorder="1" applyAlignment="1" applyProtection="1">
      <alignment horizontal="center" vertical="center"/>
      <protection hidden="1"/>
    </xf>
    <xf numFmtId="0" fontId="78" fillId="0" borderId="211" xfId="0" applyFont="1" applyBorder="1" applyAlignment="1" applyProtection="1">
      <alignment horizontal="center" vertical="center"/>
      <protection hidden="1"/>
    </xf>
    <xf numFmtId="0" fontId="85" fillId="0" borderId="262" xfId="0" applyFont="1" applyBorder="1" applyAlignment="1" applyProtection="1">
      <alignment horizontal="center" vertical="center"/>
      <protection hidden="1"/>
    </xf>
    <xf numFmtId="0" fontId="85" fillId="0" borderId="195" xfId="0" applyFont="1" applyBorder="1" applyAlignment="1" applyProtection="1">
      <alignment horizontal="center" vertical="center"/>
      <protection hidden="1"/>
    </xf>
    <xf numFmtId="0" fontId="85" fillId="0" borderId="263" xfId="0" applyFont="1" applyBorder="1" applyAlignment="1" applyProtection="1">
      <alignment horizontal="center" vertical="center"/>
      <protection hidden="1"/>
    </xf>
    <xf numFmtId="0" fontId="85" fillId="0" borderId="67" xfId="0" applyFont="1" applyBorder="1" applyAlignment="1" applyProtection="1">
      <alignment horizontal="center" vertical="center"/>
      <protection hidden="1"/>
    </xf>
    <xf numFmtId="0" fontId="85" fillId="0" borderId="212" xfId="0" applyFont="1" applyBorder="1" applyAlignment="1" applyProtection="1">
      <alignment horizontal="left" vertical="center" wrapText="1"/>
      <protection hidden="1"/>
    </xf>
    <xf numFmtId="0" fontId="85" fillId="0" borderId="213" xfId="0" applyFont="1" applyBorder="1" applyAlignment="1" applyProtection="1">
      <alignment horizontal="left" vertical="center" wrapText="1"/>
      <protection hidden="1"/>
    </xf>
    <xf numFmtId="0" fontId="33" fillId="0" borderId="85" xfId="0" applyFont="1" applyBorder="1" applyAlignment="1" applyProtection="1">
      <alignment horizontal="center" vertical="center"/>
      <protection hidden="1"/>
    </xf>
    <xf numFmtId="0" fontId="33" fillId="0" borderId="86" xfId="0" applyFont="1" applyBorder="1" applyAlignment="1" applyProtection="1">
      <alignment horizontal="center" vertical="center"/>
      <protection hidden="1"/>
    </xf>
    <xf numFmtId="0" fontId="33" fillId="0" borderId="87" xfId="0" applyFont="1" applyBorder="1" applyAlignment="1" applyProtection="1">
      <alignment horizontal="center" vertical="center"/>
      <protection hidden="1"/>
    </xf>
    <xf numFmtId="0" fontId="33" fillId="0" borderId="197" xfId="0" applyFont="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33" fillId="0" borderId="198" xfId="0" applyFont="1" applyBorder="1" applyAlignment="1" applyProtection="1">
      <alignment horizontal="center" vertical="center"/>
      <protection hidden="1"/>
    </xf>
    <xf numFmtId="0" fontId="33" fillId="0" borderId="88" xfId="0" applyFont="1" applyBorder="1" applyAlignment="1" applyProtection="1">
      <alignment horizontal="center" vertical="center"/>
      <protection hidden="1"/>
    </xf>
    <xf numFmtId="0" fontId="33" fillId="0" borderId="89" xfId="0" applyFont="1" applyBorder="1" applyAlignment="1" applyProtection="1">
      <alignment horizontal="center" vertical="center"/>
      <protection hidden="1"/>
    </xf>
    <xf numFmtId="0" fontId="33" fillId="0" borderId="92" xfId="0" applyFont="1" applyBorder="1" applyAlignment="1" applyProtection="1">
      <alignment horizontal="center" vertical="center"/>
      <protection hidden="1"/>
    </xf>
    <xf numFmtId="0" fontId="34" fillId="0" borderId="208" xfId="0" applyFont="1" applyBorder="1" applyAlignment="1" applyProtection="1">
      <alignment horizontal="center" vertical="center"/>
      <protection hidden="1"/>
    </xf>
    <xf numFmtId="0" fontId="34" fillId="0" borderId="220" xfId="0" applyFont="1" applyBorder="1" applyAlignment="1" applyProtection="1">
      <alignment horizontal="center" vertical="center"/>
      <protection hidden="1"/>
    </xf>
    <xf numFmtId="0" fontId="35" fillId="0" borderId="209" xfId="0" applyFont="1" applyBorder="1" applyAlignment="1" applyProtection="1">
      <alignment horizontal="center" vertical="center"/>
      <protection hidden="1"/>
    </xf>
    <xf numFmtId="0" fontId="35" fillId="0" borderId="221" xfId="0" applyFont="1" applyBorder="1" applyAlignment="1" applyProtection="1">
      <alignment horizontal="center" vertical="center"/>
      <protection hidden="1"/>
    </xf>
    <xf numFmtId="0" fontId="29" fillId="0" borderId="261" xfId="0" applyFont="1" applyBorder="1" applyAlignment="1">
      <alignment horizontal="left" vertical="center" readingOrder="1"/>
    </xf>
    <xf numFmtId="0" fontId="29" fillId="0" borderId="81" xfId="0" applyFont="1" applyBorder="1" applyAlignment="1">
      <alignment horizontal="left" vertical="center" readingOrder="1"/>
    </xf>
    <xf numFmtId="0" fontId="48" fillId="0" borderId="27" xfId="0" applyFont="1" applyBorder="1" applyAlignment="1" applyProtection="1">
      <alignment horizontal="left" vertical="center" wrapText="1"/>
      <protection hidden="1"/>
    </xf>
    <xf numFmtId="0" fontId="48" fillId="0" borderId="36" xfId="0" applyFont="1" applyBorder="1" applyAlignment="1" applyProtection="1">
      <alignment horizontal="left" vertical="center" wrapText="1"/>
      <protection hidden="1"/>
    </xf>
    <xf numFmtId="0" fontId="48" fillId="0" borderId="6" xfId="0" applyFont="1" applyBorder="1" applyAlignment="1" applyProtection="1">
      <alignment horizontal="left" vertical="center" wrapText="1"/>
      <protection hidden="1"/>
    </xf>
    <xf numFmtId="0" fontId="63" fillId="0" borderId="263" xfId="0" applyFont="1" applyBorder="1" applyAlignment="1" applyProtection="1">
      <alignment horizontal="center" vertical="center"/>
      <protection hidden="1"/>
    </xf>
    <xf numFmtId="0" fontId="63" fillId="0" borderId="67" xfId="0" applyFont="1" applyBorder="1" applyAlignment="1" applyProtection="1">
      <alignment horizontal="center" vertical="center"/>
      <protection hidden="1"/>
    </xf>
    <xf numFmtId="0" fontId="63" fillId="0" borderId="57" xfId="0" applyFont="1" applyBorder="1" applyAlignment="1" applyProtection="1">
      <alignment horizontal="left" vertical="center"/>
      <protection hidden="1"/>
    </xf>
    <xf numFmtId="0" fontId="63" fillId="0" borderId="58" xfId="0" applyFont="1" applyBorder="1" applyAlignment="1" applyProtection="1">
      <alignment horizontal="left" vertical="center"/>
      <protection hidden="1"/>
    </xf>
    <xf numFmtId="0" fontId="63" fillId="0" borderId="63" xfId="0" applyFont="1" applyBorder="1" applyAlignment="1" applyProtection="1">
      <alignment horizontal="left" vertical="center"/>
      <protection hidden="1"/>
    </xf>
    <xf numFmtId="0" fontId="34" fillId="0" borderId="209" xfId="0" applyFont="1" applyBorder="1" applyAlignment="1" applyProtection="1">
      <alignment horizontal="center" vertical="center" wrapText="1"/>
      <protection hidden="1"/>
    </xf>
    <xf numFmtId="0" fontId="34" fillId="0" borderId="210" xfId="0" applyFont="1" applyBorder="1" applyAlignment="1" applyProtection="1">
      <alignment horizontal="center" vertical="center" wrapText="1"/>
      <protection hidden="1"/>
    </xf>
    <xf numFmtId="0" fontId="34" fillId="0" borderId="221" xfId="0" applyFont="1" applyBorder="1" applyAlignment="1" applyProtection="1">
      <alignment horizontal="center" vertical="center" wrapText="1"/>
      <protection hidden="1"/>
    </xf>
    <xf numFmtId="0" fontId="34" fillId="0" borderId="222" xfId="0" applyFont="1" applyBorder="1" applyAlignment="1" applyProtection="1">
      <alignment horizontal="center" vertical="center" wrapText="1"/>
      <protection hidden="1"/>
    </xf>
    <xf numFmtId="0" fontId="78" fillId="0" borderId="152" xfId="0" applyFont="1" applyBorder="1" applyAlignment="1" applyProtection="1">
      <alignment horizontal="left" vertical="center" wrapText="1"/>
      <protection hidden="1"/>
    </xf>
    <xf numFmtId="0" fontId="78" fillId="0" borderId="0" xfId="0" applyFont="1" applyBorder="1" applyAlignment="1" applyProtection="1">
      <alignment horizontal="left" vertical="center" wrapText="1"/>
      <protection hidden="1"/>
    </xf>
    <xf numFmtId="0" fontId="78" fillId="0" borderId="48" xfId="0" applyFont="1" applyBorder="1" applyAlignment="1" applyProtection="1">
      <alignment horizontal="left" vertical="center" wrapText="1"/>
      <protection hidden="1"/>
    </xf>
    <xf numFmtId="0" fontId="31" fillId="0" borderId="0" xfId="0" applyFont="1" applyBorder="1" applyAlignment="1" applyProtection="1">
      <alignment horizontal="left" vertical="center" wrapText="1"/>
      <protection hidden="1"/>
    </xf>
    <xf numFmtId="0" fontId="31" fillId="0" borderId="48" xfId="0" applyFont="1" applyBorder="1" applyAlignment="1" applyProtection="1">
      <alignment horizontal="left" vertical="center" wrapText="1"/>
      <protection hidden="1"/>
    </xf>
    <xf numFmtId="0" fontId="31" fillId="0" borderId="152" xfId="0" applyFont="1" applyBorder="1" applyAlignment="1" applyProtection="1">
      <alignment horizontal="left" vertical="center" wrapText="1"/>
      <protection hidden="1"/>
    </xf>
    <xf numFmtId="0" fontId="79" fillId="0" borderId="152" xfId="0" applyFont="1" applyBorder="1" applyAlignment="1" applyProtection="1">
      <alignment horizontal="left" vertical="center" wrapText="1"/>
      <protection hidden="1"/>
    </xf>
    <xf numFmtId="0" fontId="79" fillId="0" borderId="0" xfId="0" applyFont="1" applyBorder="1" applyAlignment="1" applyProtection="1">
      <alignment horizontal="left" vertical="center" wrapText="1"/>
      <protection hidden="1"/>
    </xf>
    <xf numFmtId="0" fontId="79" fillId="0" borderId="48" xfId="0" applyFont="1" applyBorder="1" applyAlignment="1" applyProtection="1">
      <alignment horizontal="left" vertical="center" wrapText="1"/>
      <protection hidden="1"/>
    </xf>
    <xf numFmtId="49" fontId="78" fillId="0" borderId="211" xfId="0" applyNumberFormat="1" applyFont="1" applyBorder="1" applyAlignment="1" applyProtection="1">
      <alignment horizontal="center" vertical="center"/>
      <protection hidden="1"/>
    </xf>
    <xf numFmtId="0" fontId="63" fillId="0" borderId="212" xfId="0" applyFont="1" applyBorder="1" applyAlignment="1" applyProtection="1">
      <alignment horizontal="center" vertical="center"/>
      <protection hidden="1"/>
    </xf>
    <xf numFmtId="0" fontId="86" fillId="0" borderId="57" xfId="0" applyFont="1" applyBorder="1" applyAlignment="1" applyProtection="1">
      <alignment horizontal="left" vertical="center" wrapText="1"/>
      <protection hidden="1"/>
    </xf>
    <xf numFmtId="0" fontId="86" fillId="0" borderId="58" xfId="0" applyFont="1" applyBorder="1" applyAlignment="1" applyProtection="1">
      <alignment horizontal="left" vertical="center" wrapText="1"/>
      <protection hidden="1"/>
    </xf>
    <xf numFmtId="0" fontId="86" fillId="0" borderId="63" xfId="0" applyFont="1" applyBorder="1" applyAlignment="1" applyProtection="1">
      <alignment horizontal="left" vertical="center" wrapText="1"/>
      <protection hidden="1"/>
    </xf>
    <xf numFmtId="0" fontId="25" fillId="0" borderId="211" xfId="0" applyFont="1" applyBorder="1" applyAlignment="1" applyProtection="1">
      <alignment horizontal="center"/>
      <protection hidden="1"/>
    </xf>
    <xf numFmtId="0" fontId="25" fillId="0" borderId="212" xfId="0" applyFont="1" applyBorder="1" applyAlignment="1" applyProtection="1">
      <alignment horizontal="center"/>
      <protection hidden="1"/>
    </xf>
    <xf numFmtId="0" fontId="25" fillId="0" borderId="213" xfId="0" applyFont="1" applyBorder="1" applyAlignment="1" applyProtection="1">
      <alignment horizontal="center"/>
      <protection hidden="1"/>
    </xf>
    <xf numFmtId="0" fontId="25" fillId="0" borderId="214" xfId="0" applyFont="1" applyBorder="1" applyAlignment="1" applyProtection="1">
      <alignment horizontal="center"/>
      <protection hidden="1"/>
    </xf>
    <xf numFmtId="0" fontId="25" fillId="0" borderId="215" xfId="0" applyFont="1" applyBorder="1" applyAlignment="1" applyProtection="1">
      <alignment horizontal="center"/>
      <protection hidden="1"/>
    </xf>
    <xf numFmtId="0" fontId="25" fillId="0" borderId="216" xfId="0" applyFont="1" applyBorder="1" applyAlignment="1" applyProtection="1">
      <alignment horizontal="center"/>
      <protection hidden="1"/>
    </xf>
    <xf numFmtId="0" fontId="54" fillId="10" borderId="49" xfId="0" applyFont="1" applyFill="1" applyBorder="1" applyAlignment="1" applyProtection="1">
      <alignment horizontal="left" vertical="center"/>
      <protection hidden="1"/>
    </xf>
    <xf numFmtId="0" fontId="54" fillId="10" borderId="52" xfId="0" applyFont="1" applyFill="1" applyBorder="1" applyAlignment="1" applyProtection="1">
      <alignment horizontal="left" vertical="center"/>
      <protection hidden="1"/>
    </xf>
    <xf numFmtId="0" fontId="54" fillId="10" borderId="53" xfId="0" applyFont="1" applyFill="1" applyBorder="1" applyAlignment="1" applyProtection="1">
      <alignment horizontal="left" vertical="center"/>
      <protection hidden="1"/>
    </xf>
    <xf numFmtId="0" fontId="53" fillId="2" borderId="25" xfId="0" applyFont="1" applyFill="1" applyBorder="1" applyAlignment="1" applyProtection="1">
      <alignment horizontal="right" vertical="center"/>
      <protection hidden="1"/>
    </xf>
    <xf numFmtId="0" fontId="53" fillId="2" borderId="36" xfId="0" applyFont="1" applyFill="1" applyBorder="1" applyAlignment="1" applyProtection="1">
      <alignment horizontal="right" vertical="center"/>
      <protection hidden="1"/>
    </xf>
    <xf numFmtId="0" fontId="53" fillId="2" borderId="6" xfId="0" applyFont="1" applyFill="1" applyBorder="1" applyAlignment="1" applyProtection="1">
      <alignment horizontal="right" vertical="center"/>
      <protection hidden="1"/>
    </xf>
    <xf numFmtId="0" fontId="56" fillId="2" borderId="141" xfId="0" applyFont="1" applyFill="1" applyBorder="1" applyAlignment="1" applyProtection="1">
      <alignment horizontal="right"/>
      <protection hidden="1"/>
    </xf>
    <xf numFmtId="0" fontId="56" fillId="2" borderId="142" xfId="0" applyFont="1" applyFill="1" applyBorder="1" applyAlignment="1" applyProtection="1">
      <alignment horizontal="right"/>
      <protection hidden="1"/>
    </xf>
    <xf numFmtId="0" fontId="56" fillId="2" borderId="165" xfId="0" applyFont="1" applyFill="1" applyBorder="1" applyAlignment="1" applyProtection="1">
      <alignment horizontal="right"/>
      <protection hidden="1"/>
    </xf>
    <xf numFmtId="0" fontId="69" fillId="3" borderId="31" xfId="0" applyFont="1" applyFill="1" applyBorder="1" applyAlignment="1" applyProtection="1">
      <alignment horizontal="center" vertical="center"/>
      <protection hidden="1"/>
    </xf>
    <xf numFmtId="0" fontId="69" fillId="3" borderId="3" xfId="0" applyFont="1" applyFill="1" applyBorder="1" applyAlignment="1" applyProtection="1">
      <alignment horizontal="center" vertical="center"/>
      <protection hidden="1"/>
    </xf>
    <xf numFmtId="0" fontId="69" fillId="3" borderId="4" xfId="0" applyFont="1" applyFill="1" applyBorder="1" applyAlignment="1" applyProtection="1">
      <alignment horizontal="center" vertical="center"/>
      <protection hidden="1"/>
    </xf>
    <xf numFmtId="0" fontId="53" fillId="2" borderId="146" xfId="0" applyFont="1" applyFill="1" applyBorder="1" applyAlignment="1" applyProtection="1">
      <alignment horizontal="right" vertical="center" wrapText="1"/>
      <protection hidden="1"/>
    </xf>
    <xf numFmtId="0" fontId="53" fillId="2" borderId="202" xfId="0" applyFont="1" applyFill="1" applyBorder="1" applyAlignment="1" applyProtection="1">
      <alignment horizontal="right" vertical="center" wrapText="1"/>
      <protection hidden="1"/>
    </xf>
    <xf numFmtId="0" fontId="53" fillId="2" borderId="147" xfId="0" applyFont="1" applyFill="1" applyBorder="1" applyAlignment="1" applyProtection="1">
      <alignment horizontal="right" vertical="center" wrapText="1"/>
      <protection hidden="1"/>
    </xf>
    <xf numFmtId="0" fontId="53" fillId="2" borderId="13" xfId="0" applyFont="1" applyFill="1" applyBorder="1" applyAlignment="1" applyProtection="1">
      <alignment horizontal="right" vertical="center" wrapText="1"/>
      <protection hidden="1"/>
    </xf>
    <xf numFmtId="0" fontId="53" fillId="2" borderId="8" xfId="0" applyFont="1" applyFill="1" applyBorder="1" applyAlignment="1" applyProtection="1">
      <alignment horizontal="right" vertical="center" wrapText="1"/>
      <protection hidden="1"/>
    </xf>
    <xf numFmtId="0" fontId="53" fillId="2" borderId="20" xfId="0" applyFont="1" applyFill="1" applyBorder="1" applyAlignment="1" applyProtection="1">
      <alignment horizontal="right" vertical="center" wrapText="1"/>
      <protection hidden="1"/>
    </xf>
    <xf numFmtId="0" fontId="40" fillId="0" borderId="9" xfId="0" applyFont="1" applyFill="1" applyBorder="1" applyAlignment="1" applyProtection="1">
      <alignment horizontal="center" vertical="center" wrapText="1"/>
      <protection hidden="1"/>
    </xf>
    <xf numFmtId="0" fontId="40" fillId="0" borderId="0" xfId="0" applyFont="1" applyFill="1" applyBorder="1" applyAlignment="1" applyProtection="1">
      <alignment horizontal="center" vertical="center"/>
      <protection hidden="1"/>
    </xf>
    <xf numFmtId="0" fontId="40" fillId="0" borderId="1" xfId="0" applyFont="1" applyFill="1" applyBorder="1" applyAlignment="1" applyProtection="1">
      <alignment horizontal="center" vertical="center"/>
      <protection hidden="1"/>
    </xf>
    <xf numFmtId="0" fontId="40" fillId="0" borderId="13" xfId="0" applyFont="1" applyFill="1" applyBorder="1" applyAlignment="1" applyProtection="1">
      <alignment horizontal="center" vertical="center"/>
      <protection hidden="1"/>
    </xf>
    <xf numFmtId="0" fontId="40" fillId="0" borderId="8" xfId="0" applyFont="1" applyFill="1" applyBorder="1" applyAlignment="1" applyProtection="1">
      <alignment horizontal="center" vertical="center"/>
      <protection hidden="1"/>
    </xf>
    <xf numFmtId="0" fontId="40" fillId="0" borderId="14" xfId="0" applyFont="1" applyFill="1" applyBorder="1" applyAlignment="1" applyProtection="1">
      <alignment horizontal="center" vertical="center"/>
      <protection hidden="1"/>
    </xf>
    <xf numFmtId="0" fontId="50" fillId="3" borderId="11" xfId="0" applyFont="1" applyFill="1" applyBorder="1" applyAlignment="1" applyProtection="1">
      <alignment horizontal="center" vertical="center"/>
      <protection hidden="1"/>
    </xf>
    <xf numFmtId="0" fontId="50" fillId="3" borderId="10" xfId="0" applyFont="1" applyFill="1" applyBorder="1" applyAlignment="1" applyProtection="1">
      <alignment horizontal="center" vertical="center"/>
      <protection hidden="1"/>
    </xf>
    <xf numFmtId="0" fontId="50" fillId="3" borderId="12" xfId="0" applyFont="1" applyFill="1" applyBorder="1" applyAlignment="1" applyProtection="1">
      <alignment horizontal="center" vertical="center"/>
      <protection hidden="1"/>
    </xf>
    <xf numFmtId="0" fontId="50" fillId="3" borderId="13" xfId="0" applyFont="1" applyFill="1" applyBorder="1" applyAlignment="1" applyProtection="1">
      <alignment horizontal="center" vertical="center"/>
      <protection hidden="1"/>
    </xf>
    <xf numFmtId="0" fontId="50" fillId="3" borderId="8" xfId="0" applyFont="1" applyFill="1" applyBorder="1" applyAlignment="1" applyProtection="1">
      <alignment horizontal="center" vertical="center"/>
      <protection hidden="1"/>
    </xf>
    <xf numFmtId="0" fontId="50" fillId="3" borderId="14" xfId="0" applyFont="1" applyFill="1" applyBorder="1" applyAlignment="1" applyProtection="1">
      <alignment horizontal="center" vertical="center"/>
      <protection hidden="1"/>
    </xf>
    <xf numFmtId="0" fontId="57" fillId="5" borderId="31" xfId="0" applyFont="1" applyFill="1" applyBorder="1" applyAlignment="1" applyProtection="1">
      <alignment horizontal="right" vertical="center"/>
      <protection hidden="1"/>
    </xf>
    <xf numFmtId="0" fontId="57" fillId="5" borderId="3" xfId="0" applyFont="1" applyFill="1" applyBorder="1" applyAlignment="1" applyProtection="1">
      <alignment horizontal="right" vertical="center"/>
      <protection hidden="1"/>
    </xf>
    <xf numFmtId="0" fontId="57" fillId="5" borderId="43" xfId="0" applyFont="1" applyFill="1" applyBorder="1" applyAlignment="1" applyProtection="1">
      <alignment horizontal="right" vertical="center"/>
      <protection hidden="1"/>
    </xf>
    <xf numFmtId="0" fontId="52" fillId="10" borderId="49" xfId="0" applyFont="1" applyFill="1" applyBorder="1" applyAlignment="1" applyProtection="1">
      <alignment horizontal="left" vertical="center"/>
      <protection hidden="1"/>
    </xf>
    <xf numFmtId="0" fontId="52" fillId="10" borderId="52" xfId="0" applyFont="1" applyFill="1" applyBorder="1" applyAlignment="1" applyProtection="1">
      <alignment horizontal="left" vertical="center"/>
      <protection hidden="1"/>
    </xf>
    <xf numFmtId="0" fontId="52" fillId="10" borderId="53" xfId="0" applyFont="1" applyFill="1" applyBorder="1" applyAlignment="1" applyProtection="1">
      <alignment horizontal="left" vertical="center"/>
      <protection hidden="1"/>
    </xf>
    <xf numFmtId="0" fontId="52" fillId="10" borderId="27" xfId="0" applyFont="1" applyFill="1" applyBorder="1" applyAlignment="1" applyProtection="1">
      <alignment horizontal="left" vertical="center"/>
      <protection hidden="1"/>
    </xf>
    <xf numFmtId="0" fontId="52" fillId="10" borderId="36" xfId="0" applyFont="1" applyFill="1" applyBorder="1" applyAlignment="1" applyProtection="1">
      <alignment horizontal="left" vertical="center"/>
      <protection hidden="1"/>
    </xf>
    <xf numFmtId="0" fontId="52" fillId="10" borderId="93" xfId="0" applyFont="1" applyFill="1" applyBorder="1" applyAlignment="1" applyProtection="1">
      <alignment horizontal="left" vertical="center"/>
      <protection hidden="1"/>
    </xf>
    <xf numFmtId="0" fontId="56" fillId="0" borderId="49" xfId="0" applyFont="1" applyBorder="1" applyAlignment="1" applyProtection="1">
      <alignment horizontal="center" vertical="center"/>
      <protection hidden="1"/>
    </xf>
    <xf numFmtId="0" fontId="56" fillId="0" borderId="112" xfId="0" applyFont="1" applyBorder="1" applyAlignment="1" applyProtection="1">
      <alignment horizontal="center" vertical="center"/>
      <protection hidden="1"/>
    </xf>
    <xf numFmtId="0" fontId="70" fillId="10" borderId="52" xfId="0" applyFont="1" applyFill="1" applyBorder="1" applyAlignment="1" applyProtection="1">
      <alignment horizontal="left" vertical="center"/>
      <protection hidden="1"/>
    </xf>
    <xf numFmtId="0" fontId="70" fillId="10" borderId="53" xfId="0" applyFont="1" applyFill="1" applyBorder="1" applyAlignment="1" applyProtection="1">
      <alignment horizontal="left" vertical="center"/>
      <protection hidden="1"/>
    </xf>
    <xf numFmtId="0" fontId="56" fillId="0" borderId="150" xfId="0" applyFont="1" applyBorder="1" applyAlignment="1" applyProtection="1">
      <alignment horizontal="left" vertical="center"/>
    </xf>
    <xf numFmtId="0" fontId="56" fillId="0" borderId="195" xfId="0" applyFont="1" applyBorder="1" applyAlignment="1" applyProtection="1">
      <alignment horizontal="left" vertical="center"/>
    </xf>
    <xf numFmtId="0" fontId="56" fillId="0" borderId="98" xfId="0" applyFont="1" applyBorder="1" applyAlignment="1" applyProtection="1">
      <alignment horizontal="center" vertical="center"/>
      <protection hidden="1"/>
    </xf>
    <xf numFmtId="0" fontId="56" fillId="0" borderId="137" xfId="0" applyFont="1" applyBorder="1" applyAlignment="1" applyProtection="1">
      <alignment vertical="center"/>
      <protection hidden="1"/>
    </xf>
    <xf numFmtId="0" fontId="52" fillId="0" borderId="62" xfId="0" applyFont="1" applyBorder="1" applyAlignment="1" applyProtection="1">
      <alignment vertical="center"/>
    </xf>
    <xf numFmtId="0" fontId="53" fillId="0" borderId="67" xfId="0" applyFont="1" applyBorder="1" applyAlignment="1" applyProtection="1">
      <alignment vertical="center"/>
    </xf>
    <xf numFmtId="0" fontId="56" fillId="0" borderId="64" xfId="0" applyFont="1" applyBorder="1" applyAlignment="1" applyProtection="1">
      <alignment vertical="center"/>
    </xf>
    <xf numFmtId="0" fontId="56" fillId="0" borderId="70" xfId="0" applyFont="1" applyBorder="1" applyAlignment="1" applyProtection="1">
      <alignment vertical="center"/>
    </xf>
    <xf numFmtId="0" fontId="56" fillId="0" borderId="54" xfId="0" applyFont="1" applyBorder="1" applyAlignment="1" applyProtection="1">
      <alignment horizontal="center" vertical="center"/>
      <protection hidden="1"/>
    </xf>
    <xf numFmtId="0" fontId="56" fillId="0" borderId="136" xfId="0" applyFont="1" applyBorder="1" applyAlignment="1" applyProtection="1">
      <alignment horizontal="center" vertical="center"/>
      <protection hidden="1"/>
    </xf>
    <xf numFmtId="0" fontId="39" fillId="0" borderId="49" xfId="0" applyFont="1" applyBorder="1" applyAlignment="1" applyProtection="1">
      <alignment horizontal="center" vertical="center"/>
      <protection hidden="1"/>
    </xf>
    <xf numFmtId="0" fontId="39" fillId="0" borderId="112" xfId="0" applyFont="1" applyBorder="1" applyAlignment="1" applyProtection="1">
      <alignment horizontal="center" vertical="center"/>
      <protection hidden="1"/>
    </xf>
    <xf numFmtId="0" fontId="53" fillId="0" borderId="206" xfId="0" applyFont="1" applyBorder="1" applyAlignment="1" applyProtection="1">
      <alignment horizontal="left" vertical="top" wrapText="1"/>
      <protection hidden="1"/>
    </xf>
    <xf numFmtId="0" fontId="53" fillId="0" borderId="0" xfId="0" applyFont="1" applyBorder="1" applyAlignment="1" applyProtection="1">
      <alignment horizontal="left" vertical="top" wrapText="1"/>
      <protection hidden="1"/>
    </xf>
    <xf numFmtId="0" fontId="53" fillId="0" borderId="200" xfId="0" applyFont="1" applyBorder="1" applyAlignment="1" applyProtection="1">
      <alignment horizontal="left" vertical="top" wrapText="1"/>
      <protection hidden="1"/>
    </xf>
    <xf numFmtId="0" fontId="53" fillId="0" borderId="207" xfId="0" applyFont="1" applyBorder="1" applyAlignment="1" applyProtection="1">
      <alignment horizontal="left" vertical="top" wrapText="1"/>
      <protection hidden="1"/>
    </xf>
    <xf numFmtId="0" fontId="53" fillId="0" borderId="201" xfId="0" applyFont="1" applyBorder="1" applyAlignment="1" applyProtection="1">
      <alignment horizontal="left" vertical="top" wrapText="1"/>
      <protection hidden="1"/>
    </xf>
    <xf numFmtId="0" fontId="53" fillId="0" borderId="199" xfId="0" applyFont="1" applyBorder="1" applyAlignment="1" applyProtection="1">
      <alignment horizontal="left" vertical="top" wrapText="1"/>
      <protection hidden="1"/>
    </xf>
    <xf numFmtId="0" fontId="56" fillId="2" borderId="25" xfId="0" applyFont="1" applyFill="1" applyBorder="1" applyAlignment="1" applyProtection="1">
      <alignment horizontal="right" vertical="center"/>
      <protection hidden="1"/>
    </xf>
    <xf numFmtId="0" fontId="56" fillId="2" borderId="36" xfId="0" applyFont="1" applyFill="1" applyBorder="1" applyAlignment="1" applyProtection="1">
      <alignment horizontal="right" vertical="center"/>
      <protection hidden="1"/>
    </xf>
    <xf numFmtId="0" fontId="56" fillId="2" borderId="6" xfId="0" applyFont="1" applyFill="1" applyBorder="1" applyAlignment="1" applyProtection="1">
      <alignment horizontal="right" vertical="center"/>
      <protection hidden="1"/>
    </xf>
    <xf numFmtId="0" fontId="56" fillId="2" borderId="13" xfId="0" applyFont="1" applyFill="1" applyBorder="1" applyAlignment="1" applyProtection="1">
      <alignment horizontal="right" vertical="center"/>
      <protection hidden="1"/>
    </xf>
    <xf numFmtId="0" fontId="56" fillId="2" borderId="8" xfId="0" applyFont="1" applyFill="1" applyBorder="1" applyAlignment="1" applyProtection="1">
      <alignment horizontal="right" vertical="center"/>
      <protection hidden="1"/>
    </xf>
    <xf numFmtId="0" fontId="56" fillId="2" borderId="20" xfId="0" applyFont="1" applyFill="1" applyBorder="1" applyAlignment="1" applyProtection="1">
      <alignment horizontal="right" vertical="center"/>
      <protection hidden="1"/>
    </xf>
    <xf numFmtId="0" fontId="56" fillId="2" borderId="25" xfId="0" applyFont="1" applyFill="1" applyBorder="1" applyAlignment="1" applyProtection="1">
      <alignment horizontal="right" vertical="center" wrapText="1"/>
      <protection hidden="1"/>
    </xf>
    <xf numFmtId="0" fontId="56" fillId="2" borderId="36" xfId="0" applyFont="1" applyFill="1" applyBorder="1" applyAlignment="1" applyProtection="1">
      <alignment horizontal="right" vertical="center" wrapText="1"/>
      <protection hidden="1"/>
    </xf>
    <xf numFmtId="0" fontId="56" fillId="2" borderId="6" xfId="0" applyFont="1" applyFill="1" applyBorder="1" applyAlignment="1" applyProtection="1">
      <alignment horizontal="right" vertical="center" wrapText="1"/>
      <protection hidden="1"/>
    </xf>
    <xf numFmtId="0" fontId="56" fillId="2" borderId="13" xfId="0" applyFont="1" applyFill="1" applyBorder="1" applyAlignment="1" applyProtection="1">
      <alignment horizontal="right" vertical="center" wrapText="1"/>
      <protection hidden="1"/>
    </xf>
    <xf numFmtId="0" fontId="56" fillId="2" borderId="8" xfId="0" applyFont="1" applyFill="1" applyBorder="1" applyAlignment="1" applyProtection="1">
      <alignment horizontal="right" vertical="center" wrapText="1"/>
      <protection hidden="1"/>
    </xf>
    <xf numFmtId="0" fontId="56" fillId="2" borderId="20" xfId="0" applyFont="1" applyFill="1" applyBorder="1" applyAlignment="1" applyProtection="1">
      <alignment horizontal="right" vertical="center" wrapText="1"/>
      <protection hidden="1"/>
    </xf>
    <xf numFmtId="0" fontId="53" fillId="10" borderId="52" xfId="0" applyFont="1" applyFill="1" applyBorder="1" applyAlignment="1" applyProtection="1">
      <alignment horizontal="left" vertical="center"/>
      <protection hidden="1"/>
    </xf>
    <xf numFmtId="0" fontId="53" fillId="10" borderId="53" xfId="0" applyFont="1" applyFill="1" applyBorder="1" applyAlignment="1" applyProtection="1">
      <alignment horizontal="left" vertical="center"/>
      <protection hidden="1"/>
    </xf>
    <xf numFmtId="0" fontId="67" fillId="10" borderId="204" xfId="0" applyNumberFormat="1" applyFont="1" applyFill="1" applyBorder="1" applyAlignment="1" applyProtection="1">
      <alignment horizontal="center" vertical="center"/>
      <protection hidden="1"/>
    </xf>
    <xf numFmtId="0" fontId="67" fillId="10" borderId="205" xfId="0" applyNumberFormat="1" applyFont="1" applyFill="1" applyBorder="1" applyAlignment="1" applyProtection="1">
      <alignment horizontal="center" vertical="center"/>
      <protection hidden="1"/>
    </xf>
    <xf numFmtId="0" fontId="66" fillId="10" borderId="126" xfId="0" applyNumberFormat="1" applyFont="1" applyFill="1" applyBorder="1" applyAlignment="1" applyProtection="1">
      <alignment horizontal="center" vertical="center" wrapText="1"/>
      <protection hidden="1"/>
    </xf>
    <xf numFmtId="0" fontId="66" fillId="10" borderId="52" xfId="0" applyNumberFormat="1" applyFont="1" applyFill="1" applyBorder="1" applyAlignment="1" applyProtection="1">
      <alignment horizontal="center" vertical="center" wrapText="1"/>
      <protection hidden="1"/>
    </xf>
    <xf numFmtId="0" fontId="66" fillId="10" borderId="112" xfId="0" applyNumberFormat="1" applyFont="1" applyFill="1" applyBorder="1" applyAlignment="1" applyProtection="1">
      <alignment horizontal="center" vertical="center" wrapText="1"/>
      <protection hidden="1"/>
    </xf>
    <xf numFmtId="49" fontId="45" fillId="10" borderId="122" xfId="0" applyNumberFormat="1" applyFont="1" applyFill="1" applyBorder="1" applyAlignment="1" applyProtection="1">
      <alignment horizontal="center" vertical="center" wrapText="1"/>
      <protection hidden="1"/>
    </xf>
    <xf numFmtId="49" fontId="45" fillId="10" borderId="119" xfId="0" applyNumberFormat="1" applyFont="1" applyFill="1" applyBorder="1" applyAlignment="1" applyProtection="1">
      <alignment horizontal="center" vertical="center" wrapText="1"/>
      <protection hidden="1"/>
    </xf>
    <xf numFmtId="49" fontId="45" fillId="10" borderId="123" xfId="0" applyNumberFormat="1" applyFont="1" applyFill="1" applyBorder="1" applyAlignment="1" applyProtection="1">
      <alignment horizontal="center" vertical="center" wrapText="1"/>
      <protection hidden="1"/>
    </xf>
    <xf numFmtId="49" fontId="45" fillId="10" borderId="21" xfId="0" applyNumberFormat="1" applyFont="1" applyFill="1" applyBorder="1" applyAlignment="1" applyProtection="1">
      <alignment horizontal="center" vertical="center" wrapText="1"/>
      <protection hidden="1"/>
    </xf>
    <xf numFmtId="49" fontId="45" fillId="10" borderId="0" xfId="0" applyNumberFormat="1" applyFont="1" applyFill="1" applyBorder="1" applyAlignment="1" applyProtection="1">
      <alignment horizontal="center" vertical="center" wrapText="1"/>
      <protection hidden="1"/>
    </xf>
    <xf numFmtId="49" fontId="45" fillId="10" borderId="18" xfId="0" applyNumberFormat="1" applyFont="1" applyFill="1" applyBorder="1" applyAlignment="1" applyProtection="1">
      <alignment horizontal="center" vertical="center" wrapText="1"/>
      <protection hidden="1"/>
    </xf>
    <xf numFmtId="49" fontId="45" fillId="10" borderId="124" xfId="0" applyNumberFormat="1" applyFont="1" applyFill="1" applyBorder="1" applyAlignment="1" applyProtection="1">
      <alignment horizontal="center" vertical="center" wrapText="1"/>
      <protection hidden="1"/>
    </xf>
    <xf numFmtId="49" fontId="45" fillId="10" borderId="51" xfId="0" applyNumberFormat="1" applyFont="1" applyFill="1" applyBorder="1" applyAlignment="1" applyProtection="1">
      <alignment horizontal="center" vertical="center" wrapText="1"/>
      <protection hidden="1"/>
    </xf>
    <xf numFmtId="49" fontId="45" fillId="10" borderId="125" xfId="0" applyNumberFormat="1" applyFont="1" applyFill="1" applyBorder="1" applyAlignment="1" applyProtection="1">
      <alignment horizontal="center" vertical="center" wrapText="1"/>
      <protection hidden="1"/>
    </xf>
    <xf numFmtId="0" fontId="51" fillId="2" borderId="9" xfId="0" applyFont="1" applyFill="1" applyBorder="1" applyAlignment="1" applyProtection="1">
      <alignment horizontal="center" vertical="center" textRotation="90" wrapText="1"/>
      <protection hidden="1"/>
    </xf>
    <xf numFmtId="0" fontId="51" fillId="2" borderId="48" xfId="0" applyFont="1" applyFill="1" applyBorder="1" applyAlignment="1" applyProtection="1">
      <alignment horizontal="center" vertical="center" textRotation="90" wrapText="1"/>
      <protection hidden="1"/>
    </xf>
    <xf numFmtId="0" fontId="51" fillId="2" borderId="13" xfId="0" applyFont="1" applyFill="1" applyBorder="1" applyAlignment="1" applyProtection="1">
      <alignment horizontal="center" vertical="center" textRotation="90" wrapText="1"/>
      <protection hidden="1"/>
    </xf>
    <xf numFmtId="0" fontId="51" fillId="2" borderId="20" xfId="0" applyFont="1" applyFill="1" applyBorder="1" applyAlignment="1" applyProtection="1">
      <alignment horizontal="center" vertical="center" textRotation="90" wrapText="1"/>
      <protection hidden="1"/>
    </xf>
    <xf numFmtId="0" fontId="55" fillId="2" borderId="25" xfId="0" applyFont="1" applyFill="1" applyBorder="1" applyAlignment="1" applyProtection="1">
      <alignment horizontal="right" vertical="center" wrapText="1"/>
      <protection hidden="1"/>
    </xf>
    <xf numFmtId="0" fontId="55" fillId="2" borderId="6" xfId="0" applyFont="1" applyFill="1" applyBorder="1" applyAlignment="1" applyProtection="1">
      <alignment horizontal="right" vertical="center" wrapText="1"/>
      <protection hidden="1"/>
    </xf>
    <xf numFmtId="0" fontId="59" fillId="9" borderId="11" xfId="0" applyFont="1" applyFill="1" applyBorder="1" applyAlignment="1" applyProtection="1">
      <alignment horizontal="center" vertical="center" textRotation="90"/>
      <protection hidden="1"/>
    </xf>
    <xf numFmtId="0" fontId="59" fillId="9" borderId="9" xfId="0" applyFont="1" applyFill="1" applyBorder="1" applyAlignment="1" applyProtection="1">
      <alignment horizontal="center" vertical="center" textRotation="90"/>
      <protection hidden="1"/>
    </xf>
    <xf numFmtId="0" fontId="59" fillId="9" borderId="13" xfId="0" applyFont="1" applyFill="1" applyBorder="1" applyAlignment="1" applyProtection="1">
      <alignment horizontal="center" vertical="center" textRotation="90"/>
      <protection hidden="1"/>
    </xf>
    <xf numFmtId="0" fontId="61" fillId="9" borderId="12" xfId="0" applyFont="1" applyFill="1" applyBorder="1" applyAlignment="1" applyProtection="1">
      <alignment horizontal="center" vertical="center" textRotation="90"/>
      <protection hidden="1"/>
    </xf>
    <xf numFmtId="0" fontId="61" fillId="9" borderId="1" xfId="0" applyFont="1" applyFill="1" applyBorder="1" applyAlignment="1" applyProtection="1">
      <alignment horizontal="center" vertical="center" textRotation="90"/>
      <protection hidden="1"/>
    </xf>
    <xf numFmtId="0" fontId="61" fillId="9" borderId="14" xfId="0" applyFont="1" applyFill="1" applyBorder="1" applyAlignment="1" applyProtection="1">
      <alignment horizontal="center" vertical="center" textRotation="90"/>
      <protection hidden="1"/>
    </xf>
    <xf numFmtId="0" fontId="52" fillId="10" borderId="54" xfId="0" applyFont="1" applyFill="1" applyBorder="1" applyAlignment="1" applyProtection="1">
      <alignment horizontal="left" vertical="center"/>
      <protection hidden="1"/>
    </xf>
    <xf numFmtId="0" fontId="53" fillId="10" borderId="55" xfId="0" applyFont="1" applyFill="1" applyBorder="1" applyAlignment="1" applyProtection="1">
      <alignment horizontal="left" vertical="center"/>
      <protection hidden="1"/>
    </xf>
    <xf numFmtId="0" fontId="53" fillId="10" borderId="56" xfId="0" applyFont="1" applyFill="1" applyBorder="1" applyAlignment="1" applyProtection="1">
      <alignment horizontal="left" vertical="center"/>
      <protection hidden="1"/>
    </xf>
    <xf numFmtId="0" fontId="52" fillId="0" borderId="67" xfId="0" applyFont="1" applyBorder="1" applyAlignment="1" applyProtection="1">
      <alignment vertical="center"/>
    </xf>
    <xf numFmtId="0" fontId="56" fillId="0" borderId="72" xfId="0" applyFont="1" applyBorder="1" applyAlignment="1" applyProtection="1">
      <alignment horizontal="left" vertical="center"/>
      <protection hidden="1"/>
    </xf>
    <xf numFmtId="0" fontId="56" fillId="0" borderId="76" xfId="0" applyFont="1" applyBorder="1" applyAlignment="1" applyProtection="1">
      <alignment horizontal="left" vertical="center"/>
      <protection hidden="1"/>
    </xf>
    <xf numFmtId="0" fontId="56" fillId="0" borderId="72" xfId="0" applyFont="1" applyBorder="1" applyAlignment="1" applyProtection="1">
      <alignment horizontal="left" vertical="center"/>
    </xf>
    <xf numFmtId="0" fontId="56" fillId="0" borderId="76" xfId="0" applyFont="1" applyBorder="1" applyAlignment="1" applyProtection="1">
      <alignment horizontal="left" vertical="center"/>
    </xf>
    <xf numFmtId="0" fontId="55" fillId="2" borderId="25" xfId="0" applyFont="1" applyFill="1" applyBorder="1" applyAlignment="1" applyProtection="1">
      <alignment horizontal="right" vertical="center"/>
      <protection hidden="1"/>
    </xf>
    <xf numFmtId="0" fontId="55" fillId="2" borderId="6" xfId="0" applyFont="1" applyFill="1" applyBorder="1" applyAlignment="1" applyProtection="1">
      <alignment horizontal="right" vertical="center"/>
      <protection hidden="1"/>
    </xf>
    <xf numFmtId="0" fontId="56" fillId="0" borderId="52" xfId="0" applyFont="1" applyBorder="1" applyAlignment="1" applyProtection="1">
      <alignment horizontal="center" vertical="center"/>
      <protection hidden="1"/>
    </xf>
    <xf numFmtId="0" fontId="56" fillId="0" borderId="57" xfId="0" applyFont="1" applyBorder="1" applyAlignment="1" applyProtection="1">
      <alignment horizontal="center" vertical="center"/>
      <protection hidden="1"/>
    </xf>
    <xf numFmtId="0" fontId="56" fillId="0" borderId="107" xfId="0" applyFont="1" applyBorder="1" applyAlignment="1" applyProtection="1">
      <alignment vertical="center"/>
      <protection hidden="1"/>
    </xf>
    <xf numFmtId="0" fontId="56" fillId="0" borderId="68" xfId="0" applyFont="1" applyBorder="1" applyAlignment="1" applyProtection="1">
      <alignment horizontal="center" vertical="center"/>
      <protection hidden="1"/>
    </xf>
    <xf numFmtId="0" fontId="56" fillId="0" borderId="106" xfId="0" applyFont="1" applyBorder="1" applyAlignment="1" applyProtection="1">
      <alignment vertical="center"/>
      <protection hidden="1"/>
    </xf>
    <xf numFmtId="0" fontId="56" fillId="0" borderId="62" xfId="0" applyFont="1" applyBorder="1" applyAlignment="1" applyProtection="1">
      <alignment vertical="center"/>
    </xf>
    <xf numFmtId="0" fontId="56" fillId="0" borderId="67" xfId="0" applyFont="1" applyBorder="1" applyAlignment="1" applyProtection="1">
      <alignment vertical="center"/>
    </xf>
    <xf numFmtId="0" fontId="55" fillId="2" borderId="36" xfId="0" applyFont="1" applyFill="1" applyBorder="1" applyAlignment="1" applyProtection="1">
      <alignment horizontal="right" vertical="center"/>
      <protection hidden="1"/>
    </xf>
    <xf numFmtId="0" fontId="56" fillId="0" borderId="146" xfId="0" applyFont="1" applyBorder="1" applyAlignment="1" applyProtection="1">
      <alignment horizontal="left" vertical="center"/>
    </xf>
    <xf numFmtId="0" fontId="56" fillId="0" borderId="147" xfId="0" applyFont="1" applyBorder="1" applyAlignment="1" applyProtection="1">
      <alignment horizontal="left" vertical="center"/>
    </xf>
    <xf numFmtId="0" fontId="56" fillId="0" borderId="127" xfId="0" applyFont="1" applyBorder="1" applyAlignment="1" applyProtection="1">
      <alignment horizontal="left" vertical="center"/>
    </xf>
    <xf numFmtId="0" fontId="56" fillId="0" borderId="128" xfId="0" applyFont="1" applyBorder="1" applyAlignment="1" applyProtection="1">
      <alignment horizontal="left" vertical="center"/>
    </xf>
    <xf numFmtId="0" fontId="56" fillId="0" borderId="102" xfId="0" applyFont="1" applyBorder="1" applyAlignment="1" applyProtection="1">
      <alignment horizontal="left" vertical="center"/>
    </xf>
    <xf numFmtId="0" fontId="56" fillId="0" borderId="129" xfId="0" applyFont="1" applyBorder="1" applyAlignment="1" applyProtection="1">
      <alignment horizontal="left" vertical="center"/>
    </xf>
    <xf numFmtId="0" fontId="56" fillId="0" borderId="151" xfId="0" applyFont="1" applyBorder="1" applyAlignment="1" applyProtection="1">
      <alignment horizontal="center" vertical="center"/>
      <protection hidden="1"/>
    </xf>
    <xf numFmtId="0" fontId="56" fillId="0" borderId="123" xfId="0" applyFont="1" applyBorder="1" applyAlignment="1" applyProtection="1">
      <alignment horizontal="center" vertical="center"/>
      <protection hidden="1"/>
    </xf>
    <xf numFmtId="0" fontId="56" fillId="0" borderId="50" xfId="0" applyFont="1" applyBorder="1" applyAlignment="1" applyProtection="1">
      <alignment horizontal="center" vertical="center"/>
      <protection hidden="1"/>
    </xf>
    <xf numFmtId="0" fontId="56" fillId="0" borderId="125" xfId="0" applyFont="1" applyBorder="1" applyAlignment="1" applyProtection="1">
      <alignment horizontal="center" vertical="center"/>
      <protection hidden="1"/>
    </xf>
    <xf numFmtId="0" fontId="56" fillId="0" borderId="144" xfId="0" applyFont="1" applyBorder="1" applyAlignment="1" applyProtection="1">
      <alignment horizontal="center" vertical="center"/>
      <protection hidden="1"/>
    </xf>
    <xf numFmtId="0" fontId="56" fillId="0" borderId="145" xfId="0" applyFont="1" applyBorder="1" applyAlignment="1" applyProtection="1">
      <alignment horizontal="center" vertical="center"/>
      <protection hidden="1"/>
    </xf>
    <xf numFmtId="0" fontId="56" fillId="0" borderId="9" xfId="0" applyFont="1" applyBorder="1" applyAlignment="1" applyProtection="1">
      <alignment horizontal="left" vertical="center"/>
    </xf>
    <xf numFmtId="0" fontId="56" fillId="0" borderId="48" xfId="0" applyFont="1" applyBorder="1" applyAlignment="1" applyProtection="1">
      <alignment horizontal="left" vertical="center"/>
    </xf>
    <xf numFmtId="0" fontId="56" fillId="0" borderId="152" xfId="0" applyFont="1" applyBorder="1" applyAlignment="1" applyProtection="1">
      <alignment horizontal="center" vertical="center"/>
      <protection hidden="1"/>
    </xf>
    <xf numFmtId="0" fontId="56" fillId="0" borderId="18" xfId="0" applyFont="1" applyBorder="1" applyAlignment="1" applyProtection="1">
      <alignment horizontal="center" vertical="center"/>
      <protection hidden="1"/>
    </xf>
    <xf numFmtId="0" fontId="55" fillId="2" borderId="79" xfId="0" applyFont="1" applyFill="1" applyBorder="1" applyAlignment="1" applyProtection="1">
      <alignment horizontal="right" vertical="center"/>
      <protection hidden="1"/>
    </xf>
    <xf numFmtId="0" fontId="56" fillId="0" borderId="17" xfId="0" applyFont="1" applyBorder="1" applyAlignment="1" applyProtection="1">
      <alignment horizontal="right" vertical="center"/>
      <protection hidden="1"/>
    </xf>
    <xf numFmtId="0" fontId="53" fillId="0" borderId="206" xfId="0" applyFont="1" applyBorder="1" applyAlignment="1" applyProtection="1">
      <alignment horizontal="left" vertical="center" wrapText="1"/>
      <protection hidden="1"/>
    </xf>
    <xf numFmtId="0" fontId="53" fillId="0" borderId="0" xfId="0" applyFont="1" applyBorder="1" applyAlignment="1" applyProtection="1">
      <alignment horizontal="left" vertical="center" wrapText="1"/>
      <protection hidden="1"/>
    </xf>
    <xf numFmtId="0" fontId="53" fillId="0" borderId="200" xfId="0" applyFont="1" applyBorder="1" applyAlignment="1" applyProtection="1">
      <alignment horizontal="left" vertical="center" wrapText="1"/>
      <protection hidden="1"/>
    </xf>
    <xf numFmtId="0" fontId="53" fillId="0" borderId="207" xfId="0" applyFont="1" applyBorder="1" applyAlignment="1" applyProtection="1">
      <alignment horizontal="left" vertical="center" wrapText="1"/>
      <protection hidden="1"/>
    </xf>
    <xf numFmtId="0" fontId="53" fillId="0" borderId="201" xfId="0" applyFont="1" applyBorder="1" applyAlignment="1" applyProtection="1">
      <alignment horizontal="left" vertical="center" wrapText="1"/>
      <protection hidden="1"/>
    </xf>
    <xf numFmtId="0" fontId="53" fillId="0" borderId="199" xfId="0" applyFont="1" applyBorder="1" applyAlignment="1" applyProtection="1">
      <alignment horizontal="left" vertical="center" wrapText="1"/>
      <protection hidden="1"/>
    </xf>
    <xf numFmtId="0" fontId="62" fillId="9" borderId="12" xfId="0" applyFont="1" applyFill="1" applyBorder="1" applyAlignment="1" applyProtection="1">
      <alignment horizontal="center" vertical="center" textRotation="90"/>
      <protection hidden="1"/>
    </xf>
    <xf numFmtId="0" fontId="62" fillId="9" borderId="1" xfId="0" applyFont="1" applyFill="1" applyBorder="1" applyAlignment="1" applyProtection="1">
      <alignment horizontal="center" vertical="center" textRotation="90"/>
      <protection hidden="1"/>
    </xf>
    <xf numFmtId="0" fontId="62" fillId="9" borderId="14" xfId="0" applyFont="1" applyFill="1" applyBorder="1" applyAlignment="1" applyProtection="1">
      <alignment horizontal="center" vertical="center" textRotation="90"/>
      <protection hidden="1"/>
    </xf>
    <xf numFmtId="0" fontId="60" fillId="9" borderId="11" xfId="0" applyFont="1" applyFill="1" applyBorder="1" applyAlignment="1" applyProtection="1">
      <alignment horizontal="center" vertical="center" textRotation="90" wrapText="1"/>
      <protection hidden="1"/>
    </xf>
    <xf numFmtId="0" fontId="60" fillId="9" borderId="9" xfId="0" applyFont="1" applyFill="1" applyBorder="1" applyAlignment="1" applyProtection="1">
      <alignment horizontal="center" vertical="center" textRotation="90" wrapText="1"/>
      <protection hidden="1"/>
    </xf>
    <xf numFmtId="0" fontId="60" fillId="9" borderId="13" xfId="0" applyFont="1" applyFill="1" applyBorder="1" applyAlignment="1" applyProtection="1">
      <alignment horizontal="center" vertical="center" textRotation="90" wrapText="1"/>
      <protection hidden="1"/>
    </xf>
    <xf numFmtId="0" fontId="55" fillId="2" borderId="103" xfId="0" applyFont="1" applyFill="1" applyBorder="1" applyAlignment="1" applyProtection="1">
      <alignment horizontal="right" vertical="center"/>
      <protection hidden="1"/>
    </xf>
    <xf numFmtId="0" fontId="56" fillId="0" borderId="2" xfId="0" applyFont="1" applyBorder="1" applyAlignment="1" applyProtection="1">
      <alignment horizontal="right" vertical="center"/>
      <protection hidden="1"/>
    </xf>
    <xf numFmtId="0" fontId="52" fillId="10" borderId="114" xfId="0" applyFont="1" applyFill="1" applyBorder="1" applyAlignment="1" applyProtection="1">
      <alignment horizontal="left" vertical="center"/>
      <protection hidden="1"/>
    </xf>
    <xf numFmtId="0" fontId="52" fillId="10" borderId="33" xfId="0" applyFont="1" applyFill="1" applyBorder="1" applyAlignment="1" applyProtection="1">
      <alignment horizontal="left" vertical="center"/>
      <protection hidden="1"/>
    </xf>
    <xf numFmtId="0" fontId="52" fillId="10" borderId="94" xfId="0" applyFont="1" applyFill="1" applyBorder="1" applyAlignment="1" applyProtection="1">
      <alignment horizontal="left" vertical="center"/>
      <protection hidden="1"/>
    </xf>
    <xf numFmtId="0" fontId="56" fillId="0" borderId="72" xfId="0" applyFont="1" applyBorder="1" applyAlignment="1" applyProtection="1">
      <alignment vertical="center"/>
    </xf>
    <xf numFmtId="0" fontId="56" fillId="0" borderId="76" xfId="0" applyFont="1" applyBorder="1" applyAlignment="1" applyProtection="1">
      <alignment vertical="center"/>
    </xf>
    <xf numFmtId="0" fontId="53" fillId="2" borderId="31" xfId="0" applyFont="1" applyFill="1" applyBorder="1" applyAlignment="1" applyProtection="1">
      <alignment horizontal="right"/>
      <protection hidden="1"/>
    </xf>
    <xf numFmtId="0" fontId="53" fillId="2" borderId="3" xfId="0" applyFont="1" applyFill="1" applyBorder="1" applyAlignment="1" applyProtection="1">
      <alignment horizontal="right"/>
      <protection hidden="1"/>
    </xf>
    <xf numFmtId="0" fontId="53" fillId="2" borderId="43" xfId="0" applyFont="1" applyFill="1" applyBorder="1" applyAlignment="1" applyProtection="1">
      <alignment horizontal="right"/>
      <protection hidden="1"/>
    </xf>
    <xf numFmtId="49" fontId="52" fillId="8" borderId="71" xfId="0" applyNumberFormat="1" applyFont="1" applyFill="1" applyBorder="1" applyAlignment="1" applyProtection="1">
      <alignment horizontal="center" vertical="center"/>
      <protection locked="0" hidden="1"/>
    </xf>
    <xf numFmtId="49" fontId="52" fillId="8" borderId="100" xfId="0" applyNumberFormat="1" applyFont="1" applyFill="1" applyBorder="1" applyAlignment="1" applyProtection="1">
      <alignment horizontal="center" vertical="center"/>
      <protection locked="0" hidden="1"/>
    </xf>
    <xf numFmtId="49" fontId="52" fillId="8" borderId="59" xfId="0" applyNumberFormat="1" applyFont="1" applyFill="1" applyBorder="1" applyAlignment="1" applyProtection="1">
      <alignment horizontal="center" vertical="center"/>
      <protection locked="0" hidden="1"/>
    </xf>
    <xf numFmtId="49" fontId="52" fillId="8" borderId="120" xfId="0" applyNumberFormat="1" applyFont="1" applyFill="1" applyBorder="1" applyAlignment="1" applyProtection="1">
      <alignment horizontal="center" vertical="center"/>
      <protection locked="0" hidden="1"/>
    </xf>
    <xf numFmtId="49" fontId="52" fillId="8" borderId="99" xfId="0" applyNumberFormat="1" applyFont="1" applyFill="1" applyBorder="1" applyAlignment="1" applyProtection="1">
      <alignment horizontal="center" vertical="center"/>
      <protection locked="0" hidden="1"/>
    </xf>
    <xf numFmtId="0" fontId="52" fillId="10" borderId="72" xfId="0" applyFont="1" applyFill="1" applyBorder="1" applyAlignment="1" applyProtection="1">
      <alignment horizontal="left" vertical="center"/>
      <protection hidden="1"/>
    </xf>
    <xf numFmtId="0" fontId="56" fillId="2" borderId="79" xfId="0" applyFont="1" applyFill="1" applyBorder="1" applyAlignment="1" applyProtection="1">
      <alignment horizontal="right" vertical="center" wrapText="1"/>
      <protection hidden="1"/>
    </xf>
    <xf numFmtId="0" fontId="56" fillId="2" borderId="33" xfId="0" applyFont="1" applyFill="1" applyBorder="1" applyAlignment="1" applyProtection="1">
      <alignment horizontal="right" vertical="center" wrapText="1"/>
      <protection hidden="1"/>
    </xf>
    <xf numFmtId="0" fontId="56" fillId="2" borderId="17" xfId="0" applyFont="1" applyFill="1" applyBorder="1" applyAlignment="1" applyProtection="1">
      <alignment horizontal="right" vertical="center" wrapText="1"/>
      <protection hidden="1"/>
    </xf>
    <xf numFmtId="0" fontId="52" fillId="10" borderId="75" xfId="0" applyFont="1" applyFill="1" applyBorder="1" applyAlignment="1" applyProtection="1">
      <alignment horizontal="left" vertical="center"/>
      <protection hidden="1"/>
    </xf>
    <xf numFmtId="0" fontId="52" fillId="10" borderId="55" xfId="0" applyFont="1" applyFill="1" applyBorder="1" applyAlignment="1" applyProtection="1">
      <alignment horizontal="left" vertical="center"/>
      <protection hidden="1"/>
    </xf>
    <xf numFmtId="0" fontId="52" fillId="10" borderId="56" xfId="0" applyFont="1" applyFill="1" applyBorder="1" applyAlignment="1" applyProtection="1">
      <alignment horizontal="left" vertical="center"/>
      <protection hidden="1"/>
    </xf>
    <xf numFmtId="0" fontId="53" fillId="2" borderId="22" xfId="0" applyFont="1" applyFill="1" applyBorder="1" applyAlignment="1" applyProtection="1">
      <alignment horizontal="right" vertical="center"/>
      <protection hidden="1"/>
    </xf>
    <xf numFmtId="0" fontId="53" fillId="2" borderId="23" xfId="0" applyFont="1" applyFill="1" applyBorder="1" applyAlignment="1" applyProtection="1">
      <alignment horizontal="right" vertical="center"/>
      <protection hidden="1"/>
    </xf>
    <xf numFmtId="0" fontId="53" fillId="2" borderId="30" xfId="0" applyFont="1" applyFill="1" applyBorder="1" applyAlignment="1" applyProtection="1">
      <alignment horizontal="right" vertical="center"/>
      <protection hidden="1"/>
    </xf>
    <xf numFmtId="0" fontId="52" fillId="10" borderId="173" xfId="0" applyFont="1" applyFill="1" applyBorder="1" applyAlignment="1" applyProtection="1">
      <alignment horizontal="left" vertical="center"/>
      <protection hidden="1"/>
    </xf>
    <xf numFmtId="0" fontId="52" fillId="10" borderId="96" xfId="0" applyFont="1" applyFill="1" applyBorder="1" applyAlignment="1" applyProtection="1">
      <alignment horizontal="left" vertical="center"/>
      <protection hidden="1"/>
    </xf>
    <xf numFmtId="0" fontId="52" fillId="10" borderId="95" xfId="0" applyFont="1" applyFill="1" applyBorder="1" applyAlignment="1" applyProtection="1">
      <alignment horizontal="left" vertical="center"/>
      <protection hidden="1"/>
    </xf>
    <xf numFmtId="0" fontId="53" fillId="2" borderId="25" xfId="0" applyFont="1" applyFill="1" applyBorder="1" applyAlignment="1" applyProtection="1">
      <alignment horizontal="right" vertical="center"/>
    </xf>
    <xf numFmtId="0" fontId="53" fillId="2" borderId="36" xfId="0" applyFont="1" applyFill="1" applyBorder="1" applyAlignment="1" applyProtection="1">
      <alignment horizontal="right" vertical="center"/>
    </xf>
    <xf numFmtId="0" fontId="53" fillId="2" borderId="6" xfId="0" applyFont="1" applyFill="1" applyBorder="1" applyAlignment="1" applyProtection="1">
      <alignment horizontal="right" vertical="center"/>
    </xf>
    <xf numFmtId="0" fontId="57" fillId="3" borderId="31" xfId="0" applyFont="1" applyFill="1" applyBorder="1" applyAlignment="1" applyProtection="1">
      <alignment horizontal="center" vertical="center"/>
      <protection hidden="1"/>
    </xf>
    <xf numFmtId="0" fontId="57" fillId="3" borderId="3" xfId="0" applyFont="1" applyFill="1" applyBorder="1" applyAlignment="1" applyProtection="1">
      <alignment horizontal="center" vertical="center"/>
      <protection hidden="1"/>
    </xf>
    <xf numFmtId="0" fontId="57" fillId="3" borderId="4" xfId="0" applyFont="1" applyFill="1" applyBorder="1" applyAlignment="1" applyProtection="1">
      <alignment horizontal="center" vertical="center"/>
      <protection hidden="1"/>
    </xf>
    <xf numFmtId="0" fontId="53" fillId="2" borderId="31" xfId="0" applyFont="1" applyFill="1" applyBorder="1" applyAlignment="1" applyProtection="1">
      <alignment horizontal="right" wrapText="1"/>
      <protection hidden="1"/>
    </xf>
    <xf numFmtId="0" fontId="53" fillId="2" borderId="3" xfId="0" applyFont="1" applyFill="1" applyBorder="1" applyAlignment="1" applyProtection="1">
      <alignment horizontal="right" wrapText="1"/>
      <protection hidden="1"/>
    </xf>
    <xf numFmtId="0" fontId="53" fillId="2" borderId="43" xfId="0" applyFont="1" applyFill="1" applyBorder="1" applyAlignment="1" applyProtection="1">
      <alignment horizontal="right" wrapText="1"/>
      <protection hidden="1"/>
    </xf>
    <xf numFmtId="0" fontId="37" fillId="10" borderId="172" xfId="0" applyFont="1" applyFill="1" applyBorder="1" applyAlignment="1" applyProtection="1">
      <alignment horizontal="left" vertical="center"/>
      <protection hidden="1"/>
    </xf>
    <xf numFmtId="0" fontId="37" fillId="10" borderId="118" xfId="0" applyFont="1" applyFill="1" applyBorder="1" applyAlignment="1" applyProtection="1">
      <alignment horizontal="left" vertical="center"/>
      <protection hidden="1"/>
    </xf>
    <xf numFmtId="0" fontId="37" fillId="10" borderId="27" xfId="0" applyFont="1" applyFill="1" applyBorder="1" applyAlignment="1" applyProtection="1">
      <alignment horizontal="left" vertical="center"/>
      <protection hidden="1"/>
    </xf>
    <xf numFmtId="0" fontId="37" fillId="10" borderId="93" xfId="0" applyFont="1" applyFill="1" applyBorder="1" applyAlignment="1" applyProtection="1">
      <alignment horizontal="left" vertical="center"/>
      <protection hidden="1"/>
    </xf>
    <xf numFmtId="0" fontId="56" fillId="5" borderId="167" xfId="0" applyFont="1" applyFill="1" applyBorder="1" applyAlignment="1" applyProtection="1">
      <alignment horizontal="center" vertical="center" wrapText="1"/>
      <protection hidden="1"/>
    </xf>
    <xf numFmtId="0" fontId="56" fillId="5" borderId="81" xfId="0" applyFont="1" applyFill="1" applyBorder="1" applyAlignment="1" applyProtection="1">
      <alignment horizontal="center" vertical="center" wrapText="1"/>
      <protection hidden="1"/>
    </xf>
    <xf numFmtId="0" fontId="56" fillId="5" borderId="168" xfId="0" applyFont="1" applyFill="1" applyBorder="1" applyAlignment="1" applyProtection="1">
      <alignment horizontal="center" vertical="center" wrapText="1"/>
      <protection hidden="1"/>
    </xf>
    <xf numFmtId="0" fontId="56" fillId="5" borderId="88" xfId="0" applyFont="1" applyFill="1" applyBorder="1" applyAlignment="1" applyProtection="1">
      <alignment horizontal="center" vertical="center" wrapText="1"/>
      <protection hidden="1"/>
    </xf>
    <xf numFmtId="0" fontId="56" fillId="5" borderId="89" xfId="0" applyFont="1" applyFill="1" applyBorder="1" applyAlignment="1" applyProtection="1">
      <alignment horizontal="center" vertical="center" wrapText="1"/>
      <protection hidden="1"/>
    </xf>
    <xf numFmtId="0" fontId="56" fillId="5" borderId="92" xfId="0" applyFont="1" applyFill="1" applyBorder="1" applyAlignment="1" applyProtection="1">
      <alignment horizontal="center" vertical="center" wrapText="1"/>
      <protection hidden="1"/>
    </xf>
    <xf numFmtId="0" fontId="38" fillId="3" borderId="22" xfId="0" applyFont="1" applyFill="1" applyBorder="1" applyAlignment="1" applyProtection="1">
      <alignment horizontal="center" vertical="center"/>
      <protection hidden="1"/>
    </xf>
    <xf numFmtId="0" fontId="38" fillId="3" borderId="23" xfId="0" applyFont="1" applyFill="1" applyBorder="1" applyAlignment="1" applyProtection="1">
      <alignment horizontal="center" vertical="center"/>
      <protection hidden="1"/>
    </xf>
    <xf numFmtId="0" fontId="38" fillId="3" borderId="24" xfId="0" applyFont="1" applyFill="1" applyBorder="1" applyAlignment="1" applyProtection="1">
      <alignment horizontal="center" vertical="center"/>
      <protection hidden="1"/>
    </xf>
    <xf numFmtId="0" fontId="53" fillId="2" borderId="26" xfId="0" applyFont="1" applyFill="1" applyBorder="1" applyAlignment="1" applyProtection="1">
      <alignment horizontal="right" vertical="center"/>
    </xf>
    <xf numFmtId="0" fontId="53" fillId="2" borderId="19" xfId="0" applyFont="1" applyFill="1" applyBorder="1" applyAlignment="1" applyProtection="1">
      <alignment horizontal="right" vertical="center"/>
    </xf>
    <xf numFmtId="0" fontId="53" fillId="2" borderId="15" xfId="0" applyFont="1" applyFill="1" applyBorder="1" applyAlignment="1" applyProtection="1">
      <alignment horizontal="right" vertical="center"/>
    </xf>
    <xf numFmtId="0" fontId="37" fillId="10" borderId="27" xfId="0" applyFont="1" applyFill="1" applyBorder="1" applyAlignment="1" applyProtection="1">
      <alignment horizontal="center" vertical="center"/>
      <protection hidden="1"/>
    </xf>
    <xf numFmtId="0" fontId="37" fillId="10" borderId="93" xfId="0" applyFont="1" applyFill="1" applyBorder="1" applyAlignment="1" applyProtection="1">
      <alignment horizontal="center" vertical="center"/>
      <protection hidden="1"/>
    </xf>
    <xf numFmtId="0" fontId="53" fillId="10" borderId="33" xfId="0" applyFont="1" applyFill="1" applyBorder="1" applyAlignment="1" applyProtection="1">
      <alignment horizontal="left" vertical="center"/>
      <protection hidden="1"/>
    </xf>
    <xf numFmtId="0" fontId="53" fillId="10" borderId="94" xfId="0" applyFont="1" applyFill="1" applyBorder="1" applyAlignment="1" applyProtection="1">
      <alignment horizontal="left" vertical="center"/>
      <protection hidden="1"/>
    </xf>
    <xf numFmtId="0" fontId="53" fillId="2" borderId="26" xfId="0" applyFont="1" applyFill="1" applyBorder="1" applyAlignment="1" applyProtection="1">
      <alignment horizontal="right" vertical="center"/>
      <protection hidden="1"/>
    </xf>
    <xf numFmtId="0" fontId="53" fillId="2" borderId="19" xfId="0" applyFont="1" applyFill="1" applyBorder="1" applyAlignment="1" applyProtection="1">
      <alignment horizontal="right" vertical="center"/>
      <protection hidden="1"/>
    </xf>
    <xf numFmtId="0" fontId="53" fillId="2" borderId="15" xfId="0" applyFont="1" applyFill="1" applyBorder="1" applyAlignment="1" applyProtection="1">
      <alignment horizontal="right" vertical="center"/>
      <protection hidden="1"/>
    </xf>
    <xf numFmtId="0" fontId="87" fillId="0" borderId="116" xfId="0" applyFont="1" applyBorder="1" applyAlignment="1" applyProtection="1">
      <alignment horizontal="center" vertical="center" wrapText="1"/>
      <protection hidden="1"/>
    </xf>
    <xf numFmtId="0" fontId="87" fillId="0" borderId="117" xfId="0" applyFont="1" applyBorder="1" applyAlignment="1" applyProtection="1">
      <alignment horizontal="center" vertical="center" wrapText="1"/>
      <protection hidden="1"/>
    </xf>
    <xf numFmtId="0" fontId="56" fillId="0" borderId="133" xfId="0" applyFont="1" applyBorder="1" applyAlignment="1" applyProtection="1">
      <alignment horizontal="center" vertical="top"/>
      <protection hidden="1"/>
    </xf>
    <xf numFmtId="0" fontId="56" fillId="0" borderId="134" xfId="0" applyFont="1" applyBorder="1" applyAlignment="1" applyProtection="1">
      <alignment horizontal="center" vertical="top"/>
      <protection hidden="1"/>
    </xf>
    <xf numFmtId="0" fontId="57" fillId="0" borderId="130" xfId="0" applyFont="1" applyBorder="1" applyAlignment="1" applyProtection="1">
      <alignment horizontal="right" vertical="center"/>
      <protection hidden="1"/>
    </xf>
    <xf numFmtId="0" fontId="57" fillId="0" borderId="131" xfId="0" applyFont="1" applyBorder="1" applyAlignment="1" applyProtection="1">
      <alignment horizontal="right" vertical="center"/>
      <protection hidden="1"/>
    </xf>
    <xf numFmtId="0" fontId="57" fillId="0" borderId="132" xfId="0" applyFont="1" applyBorder="1" applyAlignment="1" applyProtection="1">
      <alignment horizontal="right" vertical="center"/>
      <protection hidden="1"/>
    </xf>
    <xf numFmtId="0" fontId="57" fillId="2" borderId="22" xfId="0" applyFont="1" applyFill="1" applyBorder="1" applyAlignment="1" applyProtection="1">
      <alignment horizontal="center" vertical="center" wrapText="1"/>
    </xf>
    <xf numFmtId="0" fontId="57" fillId="2" borderId="23" xfId="0"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0" fontId="56" fillId="0" borderId="26" xfId="0" applyFont="1" applyBorder="1" applyAlignment="1" applyProtection="1">
      <alignment horizontal="right" vertical="center"/>
      <protection hidden="1"/>
    </xf>
    <xf numFmtId="0" fontId="56" fillId="0" borderId="19" xfId="0" applyFont="1" applyBorder="1" applyAlignment="1" applyProtection="1">
      <alignment horizontal="right" vertical="center"/>
      <protection hidden="1"/>
    </xf>
    <xf numFmtId="0" fontId="56" fillId="0" borderId="15" xfId="0" applyFont="1" applyBorder="1" applyAlignment="1" applyProtection="1">
      <alignment horizontal="right" vertical="center"/>
      <protection hidden="1"/>
    </xf>
    <xf numFmtId="0" fontId="43" fillId="3" borderId="141" xfId="0" applyFont="1" applyFill="1" applyBorder="1" applyAlignment="1" applyProtection="1">
      <alignment horizontal="center" vertical="center" wrapText="1"/>
      <protection hidden="1"/>
    </xf>
    <xf numFmtId="0" fontId="43" fillId="3" borderId="142" xfId="0" applyFont="1" applyFill="1" applyBorder="1" applyAlignment="1" applyProtection="1">
      <alignment horizontal="center" vertical="center" wrapText="1"/>
      <protection hidden="1"/>
    </xf>
    <xf numFmtId="0" fontId="43" fillId="3" borderId="143" xfId="0" applyFont="1" applyFill="1" applyBorder="1" applyAlignment="1" applyProtection="1">
      <alignment horizontal="center" vertical="center" wrapText="1"/>
      <protection hidden="1"/>
    </xf>
    <xf numFmtId="0" fontId="44" fillId="5" borderId="85" xfId="0" applyFont="1" applyFill="1" applyBorder="1" applyAlignment="1" applyProtection="1">
      <alignment horizontal="center" vertical="center" wrapText="1"/>
      <protection hidden="1"/>
    </xf>
    <xf numFmtId="0" fontId="44" fillId="5" borderId="86" xfId="0" applyFont="1" applyFill="1" applyBorder="1" applyAlignment="1" applyProtection="1">
      <alignment horizontal="center" vertical="center" wrapText="1"/>
      <protection hidden="1"/>
    </xf>
    <xf numFmtId="0" fontId="44" fillId="5" borderId="87" xfId="0" applyFont="1" applyFill="1" applyBorder="1" applyAlignment="1" applyProtection="1">
      <alignment horizontal="center" vertical="center" wrapText="1"/>
      <protection hidden="1"/>
    </xf>
    <xf numFmtId="0" fontId="44" fillId="5" borderId="156" xfId="0" applyFont="1" applyFill="1" applyBorder="1" applyAlignment="1" applyProtection="1">
      <alignment horizontal="center" vertical="center" wrapText="1"/>
      <protection hidden="1"/>
    </xf>
    <xf numFmtId="0" fontId="44" fillId="5" borderId="8" xfId="0" applyFont="1" applyFill="1" applyBorder="1" applyAlignment="1" applyProtection="1">
      <alignment horizontal="center" vertical="center" wrapText="1"/>
      <protection hidden="1"/>
    </xf>
    <xf numFmtId="0" fontId="44" fillId="5" borderId="157" xfId="0" applyFont="1" applyFill="1" applyBorder="1" applyAlignment="1" applyProtection="1">
      <alignment horizontal="center" vertical="center" wrapText="1"/>
      <protection hidden="1"/>
    </xf>
    <xf numFmtId="0" fontId="17" fillId="6" borderId="158" xfId="0" applyFont="1" applyFill="1" applyBorder="1" applyAlignment="1" applyProtection="1">
      <alignment horizontal="center"/>
    </xf>
    <xf numFmtId="0" fontId="17" fillId="6" borderId="3" xfId="0" applyFont="1" applyFill="1" applyBorder="1" applyAlignment="1" applyProtection="1">
      <alignment horizontal="center"/>
    </xf>
    <xf numFmtId="0" fontId="17" fillId="6" borderId="4" xfId="0" applyFont="1" applyFill="1" applyBorder="1" applyAlignment="1" applyProtection="1">
      <alignment horizontal="center"/>
    </xf>
    <xf numFmtId="0" fontId="67" fillId="10" borderId="72" xfId="0" applyNumberFormat="1" applyFont="1" applyFill="1" applyBorder="1" applyAlignment="1" applyProtection="1">
      <alignment horizontal="center" vertical="center"/>
      <protection hidden="1"/>
    </xf>
    <xf numFmtId="0" fontId="67" fillId="10" borderId="112" xfId="0" applyNumberFormat="1" applyFont="1" applyFill="1" applyBorder="1" applyAlignment="1" applyProtection="1">
      <alignment horizontal="center" vertical="center"/>
      <protection hidden="1"/>
    </xf>
    <xf numFmtId="14" fontId="16" fillId="0" borderId="91" xfId="0" applyNumberFormat="1" applyFont="1" applyFill="1" applyBorder="1" applyAlignment="1" applyProtection="1">
      <alignment horizontal="center" vertical="top"/>
      <protection locked="0"/>
    </xf>
    <xf numFmtId="14" fontId="16" fillId="0" borderId="92" xfId="0" applyNumberFormat="1" applyFont="1" applyFill="1" applyBorder="1" applyAlignment="1" applyProtection="1">
      <alignment horizontal="center" vertical="top"/>
      <protection locked="0"/>
    </xf>
    <xf numFmtId="0" fontId="55" fillId="0" borderId="89" xfId="0" applyFont="1" applyFill="1" applyBorder="1" applyAlignment="1" applyProtection="1">
      <alignment horizontal="right" vertical="center" wrapText="1"/>
      <protection hidden="1"/>
    </xf>
    <xf numFmtId="0" fontId="55" fillId="0" borderId="90" xfId="0" applyFont="1" applyFill="1" applyBorder="1" applyAlignment="1" applyProtection="1">
      <alignment horizontal="right" vertical="center" wrapText="1"/>
      <protection hidden="1"/>
    </xf>
    <xf numFmtId="0" fontId="57" fillId="2" borderId="22" xfId="0" applyFont="1" applyFill="1" applyBorder="1" applyAlignment="1" applyProtection="1">
      <alignment horizontal="center" vertical="center"/>
      <protection hidden="1"/>
    </xf>
    <xf numFmtId="0" fontId="57" fillId="2" borderId="23" xfId="0" applyFont="1" applyFill="1" applyBorder="1" applyAlignment="1" applyProtection="1">
      <alignment horizontal="center" vertical="center"/>
      <protection hidden="1"/>
    </xf>
    <xf numFmtId="0" fontId="57" fillId="2" borderId="24" xfId="0" applyFont="1" applyFill="1" applyBorder="1" applyAlignment="1" applyProtection="1">
      <alignment horizontal="center" vertical="center"/>
      <protection hidden="1"/>
    </xf>
    <xf numFmtId="0" fontId="57" fillId="2" borderId="31" xfId="0" applyFont="1" applyFill="1" applyBorder="1" applyAlignment="1" applyProtection="1">
      <alignment horizontal="right" vertical="center"/>
      <protection hidden="1"/>
    </xf>
    <xf numFmtId="0" fontId="57" fillId="2" borderId="3" xfId="0" applyFont="1" applyFill="1" applyBorder="1" applyAlignment="1" applyProtection="1">
      <alignment horizontal="right" vertical="center"/>
      <protection hidden="1"/>
    </xf>
    <xf numFmtId="0" fontId="57" fillId="2" borderId="101" xfId="0" applyFont="1" applyFill="1" applyBorder="1" applyAlignment="1" applyProtection="1">
      <alignment horizontal="right" vertical="center"/>
      <protection hidden="1"/>
    </xf>
    <xf numFmtId="0" fontId="46" fillId="7" borderId="160" xfId="0" applyFont="1" applyFill="1" applyBorder="1" applyAlignment="1" applyProtection="1">
      <alignment horizontal="right"/>
      <protection hidden="1"/>
    </xf>
    <xf numFmtId="0" fontId="46" fillId="7" borderId="161" xfId="0" applyFont="1" applyFill="1" applyBorder="1" applyAlignment="1" applyProtection="1">
      <alignment horizontal="right"/>
      <protection hidden="1"/>
    </xf>
    <xf numFmtId="0" fontId="46" fillId="7" borderId="162" xfId="0" applyFont="1" applyFill="1" applyBorder="1" applyAlignment="1" applyProtection="1">
      <alignment horizontal="right"/>
      <protection hidden="1"/>
    </xf>
    <xf numFmtId="0" fontId="53" fillId="2" borderId="22" xfId="0" applyFont="1" applyFill="1" applyBorder="1" applyAlignment="1" applyProtection="1">
      <alignment horizontal="right" vertical="center" wrapText="1"/>
      <protection hidden="1"/>
    </xf>
    <xf numFmtId="0" fontId="53" fillId="2" borderId="23" xfId="0" applyFont="1" applyFill="1" applyBorder="1" applyAlignment="1" applyProtection="1">
      <alignment horizontal="right" vertical="center" wrapText="1"/>
      <protection hidden="1"/>
    </xf>
    <xf numFmtId="0" fontId="53" fillId="2" borderId="30" xfId="0" applyFont="1" applyFill="1" applyBorder="1" applyAlignment="1" applyProtection="1">
      <alignment horizontal="right" vertical="center" wrapText="1"/>
      <protection hidden="1"/>
    </xf>
    <xf numFmtId="0" fontId="56" fillId="2" borderId="28" xfId="0" applyFont="1" applyFill="1" applyBorder="1" applyAlignment="1" applyProtection="1">
      <alignment horizontal="right" vertical="center"/>
      <protection hidden="1"/>
    </xf>
    <xf numFmtId="0" fontId="56" fillId="0" borderId="5" xfId="0" applyFont="1" applyBorder="1" applyAlignment="1" applyProtection="1">
      <alignment vertical="center"/>
      <protection hidden="1"/>
    </xf>
    <xf numFmtId="0" fontId="55" fillId="2" borderId="28" xfId="0" applyFont="1" applyFill="1" applyBorder="1" applyAlignment="1" applyProtection="1">
      <alignment horizontal="right" vertical="center"/>
      <protection hidden="1"/>
    </xf>
    <xf numFmtId="0" fontId="56" fillId="0" borderId="5" xfId="0" applyFont="1" applyBorder="1" applyAlignment="1" applyProtection="1">
      <alignment horizontal="right" vertical="center"/>
      <protection hidden="1"/>
    </xf>
    <xf numFmtId="0" fontId="56" fillId="2" borderId="34" xfId="0" applyFont="1" applyFill="1" applyBorder="1" applyAlignment="1" applyProtection="1">
      <alignment horizontal="right" vertical="center"/>
      <protection hidden="1"/>
    </xf>
    <xf numFmtId="0" fontId="56" fillId="2" borderId="81" xfId="0" applyFont="1" applyFill="1" applyBorder="1" applyAlignment="1" applyProtection="1">
      <alignment horizontal="right" vertical="center"/>
      <protection hidden="1"/>
    </xf>
    <xf numFmtId="0" fontId="56" fillId="2" borderId="16" xfId="0" applyFont="1" applyFill="1" applyBorder="1" applyAlignment="1" applyProtection="1">
      <alignment horizontal="right" vertical="center"/>
      <protection hidden="1"/>
    </xf>
    <xf numFmtId="0" fontId="56" fillId="0" borderId="64" xfId="0" applyFont="1" applyBorder="1" applyAlignment="1" applyProtection="1">
      <alignment horizontal="left" vertical="center"/>
    </xf>
    <xf numFmtId="0" fontId="56" fillId="0" borderId="70" xfId="0" applyFont="1" applyBorder="1" applyAlignment="1" applyProtection="1">
      <alignment horizontal="left" vertical="center"/>
    </xf>
    <xf numFmtId="0" fontId="52" fillId="10" borderId="97" xfId="0" applyFont="1" applyFill="1" applyBorder="1" applyAlignment="1" applyProtection="1">
      <alignment horizontal="left" vertical="center"/>
      <protection hidden="1"/>
    </xf>
    <xf numFmtId="0" fontId="54" fillId="10" borderId="151" xfId="0" applyFont="1" applyFill="1" applyBorder="1" applyAlignment="1" applyProtection="1">
      <alignment horizontal="left" vertical="center"/>
      <protection hidden="1"/>
    </xf>
    <xf numFmtId="0" fontId="54" fillId="10" borderId="119" xfId="0" applyFont="1" applyFill="1" applyBorder="1" applyAlignment="1" applyProtection="1">
      <alignment horizontal="left" vertical="center"/>
      <protection hidden="1"/>
    </xf>
    <xf numFmtId="0" fontId="54" fillId="10" borderId="164" xfId="0" applyFont="1" applyFill="1" applyBorder="1" applyAlignment="1" applyProtection="1">
      <alignment horizontal="left" vertical="center"/>
      <protection hidden="1"/>
    </xf>
    <xf numFmtId="0" fontId="56" fillId="0" borderId="148" xfId="0" applyFont="1" applyBorder="1" applyAlignment="1" applyProtection="1">
      <alignment horizontal="left" vertical="center" wrapText="1"/>
    </xf>
    <xf numFmtId="0" fontId="56" fillId="0" borderId="150" xfId="0" applyFont="1" applyBorder="1" applyAlignment="1" applyProtection="1">
      <alignment horizontal="left" vertical="center" wrapText="1"/>
    </xf>
    <xf numFmtId="0" fontId="68" fillId="9" borderId="11" xfId="0" applyFont="1" applyFill="1" applyBorder="1" applyAlignment="1" applyProtection="1">
      <alignment horizontal="center" vertical="center" textRotation="90"/>
      <protection hidden="1"/>
    </xf>
    <xf numFmtId="0" fontId="68" fillId="9" borderId="9" xfId="0" applyFont="1" applyFill="1" applyBorder="1" applyAlignment="1" applyProtection="1">
      <alignment horizontal="center" vertical="center" textRotation="90"/>
      <protection hidden="1"/>
    </xf>
    <xf numFmtId="0" fontId="68" fillId="9" borderId="13" xfId="0" applyFont="1" applyFill="1" applyBorder="1" applyAlignment="1" applyProtection="1">
      <alignment horizontal="center" vertical="center" textRotation="90"/>
      <protection hidden="1"/>
    </xf>
    <xf numFmtId="0" fontId="57" fillId="0" borderId="22" xfId="0" applyFont="1" applyBorder="1" applyAlignment="1" applyProtection="1">
      <alignment horizontal="center" vertical="center" wrapText="1"/>
      <protection hidden="1"/>
    </xf>
    <xf numFmtId="0" fontId="57" fillId="0" borderId="23" xfId="0" applyFont="1" applyBorder="1" applyAlignment="1" applyProtection="1">
      <alignment horizontal="center" vertical="center" wrapText="1"/>
      <protection hidden="1"/>
    </xf>
    <xf numFmtId="0" fontId="57" fillId="0" borderId="24" xfId="0" applyFont="1" applyBorder="1" applyAlignment="1" applyProtection="1">
      <alignment horizontal="center" vertical="center" wrapText="1"/>
      <protection hidden="1"/>
    </xf>
    <xf numFmtId="0" fontId="55" fillId="2" borderId="79" xfId="0" applyFont="1" applyFill="1" applyBorder="1" applyAlignment="1" applyProtection="1">
      <alignment horizontal="right" vertical="center" wrapText="1"/>
      <protection hidden="1"/>
    </xf>
    <xf numFmtId="0" fontId="56" fillId="0" borderId="17" xfId="0" applyFont="1" applyBorder="1" applyAlignment="1" applyProtection="1">
      <alignment horizontal="right" vertical="center" wrapText="1"/>
      <protection hidden="1"/>
    </xf>
    <xf numFmtId="0" fontId="55" fillId="2" borderId="36" xfId="0" applyFont="1" applyFill="1" applyBorder="1" applyAlignment="1" applyProtection="1">
      <alignment horizontal="right" vertical="center" wrapText="1"/>
      <protection hidden="1"/>
    </xf>
    <xf numFmtId="0" fontId="52" fillId="0" borderId="72" xfId="0" applyFont="1" applyBorder="1" applyAlignment="1" applyProtection="1">
      <alignment horizontal="left" vertical="center"/>
    </xf>
    <xf numFmtId="0" fontId="52" fillId="0" borderId="76" xfId="0" applyFont="1" applyBorder="1" applyAlignment="1" applyProtection="1">
      <alignment horizontal="left" vertical="center"/>
    </xf>
    <xf numFmtId="0" fontId="54" fillId="10" borderId="5" xfId="0" applyFont="1" applyFill="1" applyBorder="1" applyAlignment="1" applyProtection="1">
      <alignment horizontal="left" vertical="center"/>
      <protection hidden="1"/>
    </xf>
    <xf numFmtId="0" fontId="70" fillId="10" borderId="5" xfId="0" applyFont="1" applyFill="1" applyBorder="1" applyAlignment="1" applyProtection="1">
      <alignment horizontal="left" vertical="center"/>
      <protection hidden="1"/>
    </xf>
    <xf numFmtId="0" fontId="70" fillId="10" borderId="37" xfId="0" applyFont="1" applyFill="1" applyBorder="1" applyAlignment="1" applyProtection="1">
      <alignment horizontal="left" vertical="center"/>
      <protection hidden="1"/>
    </xf>
    <xf numFmtId="0" fontId="54" fillId="10" borderId="2" xfId="0" applyFont="1" applyFill="1" applyBorder="1" applyAlignment="1" applyProtection="1">
      <alignment horizontal="left" vertical="center"/>
      <protection hidden="1"/>
    </xf>
    <xf numFmtId="0" fontId="70" fillId="10" borderId="2" xfId="0" applyFont="1" applyFill="1" applyBorder="1" applyAlignment="1" applyProtection="1">
      <alignment horizontal="left" vertical="center"/>
      <protection hidden="1"/>
    </xf>
    <xf numFmtId="0" fontId="70" fillId="10" borderId="104" xfId="0" applyFont="1" applyFill="1" applyBorder="1" applyAlignment="1" applyProtection="1">
      <alignment horizontal="left" vertical="center"/>
      <protection hidden="1"/>
    </xf>
    <xf numFmtId="0" fontId="56" fillId="0" borderId="72" xfId="0" applyFont="1" applyBorder="1" applyAlignment="1" applyProtection="1">
      <alignment vertical="center"/>
      <protection hidden="1"/>
    </xf>
    <xf numFmtId="0" fontId="56" fillId="0" borderId="76" xfId="0" applyFont="1" applyBorder="1" applyAlignment="1" applyProtection="1">
      <alignment vertical="center"/>
      <protection hidden="1"/>
    </xf>
    <xf numFmtId="0" fontId="40" fillId="2" borderId="173" xfId="0" applyFont="1" applyFill="1" applyBorder="1" applyAlignment="1" applyProtection="1">
      <alignment horizontal="right" vertical="center"/>
      <protection hidden="1"/>
    </xf>
    <xf numFmtId="0" fontId="40" fillId="2" borderId="96" xfId="0" applyFont="1" applyFill="1" applyBorder="1" applyAlignment="1" applyProtection="1">
      <alignment horizontal="right" vertical="center"/>
      <protection hidden="1"/>
    </xf>
    <xf numFmtId="0" fontId="40" fillId="2" borderId="203" xfId="0" applyFont="1" applyFill="1" applyBorder="1" applyAlignment="1" applyProtection="1">
      <alignment horizontal="right" vertical="center"/>
      <protection hidden="1"/>
    </xf>
    <xf numFmtId="0" fontId="40" fillId="2" borderId="79" xfId="0" applyFont="1" applyFill="1" applyBorder="1" applyAlignment="1" applyProtection="1">
      <alignment horizontal="right" vertical="center"/>
      <protection hidden="1"/>
    </xf>
    <xf numFmtId="0" fontId="40" fillId="2" borderId="33" xfId="0" applyFont="1" applyFill="1" applyBorder="1" applyAlignment="1" applyProtection="1">
      <alignment horizontal="right" vertical="center"/>
      <protection hidden="1"/>
    </xf>
    <xf numFmtId="0" fontId="40" fillId="2" borderId="17" xfId="0" applyFont="1" applyFill="1" applyBorder="1" applyAlignment="1" applyProtection="1">
      <alignment horizontal="right" vertical="center"/>
      <protection hidden="1"/>
    </xf>
    <xf numFmtId="0" fontId="57" fillId="0" borderId="22" xfId="0" applyFont="1" applyBorder="1" applyAlignment="1" applyProtection="1">
      <alignment horizontal="center" vertical="center"/>
      <protection hidden="1"/>
    </xf>
    <xf numFmtId="0" fontId="57" fillId="0" borderId="23" xfId="0" applyFont="1" applyBorder="1" applyAlignment="1" applyProtection="1">
      <alignment horizontal="center" vertical="center"/>
      <protection hidden="1"/>
    </xf>
    <xf numFmtId="0" fontId="57" fillId="0" borderId="24" xfId="0" applyFont="1" applyBorder="1" applyAlignment="1" applyProtection="1">
      <alignment horizontal="center" vertical="center"/>
      <protection hidden="1"/>
    </xf>
    <xf numFmtId="0" fontId="57" fillId="0" borderId="23" xfId="0" applyFont="1" applyBorder="1" applyAlignment="1" applyProtection="1">
      <alignment vertical="center"/>
      <protection hidden="1"/>
    </xf>
    <xf numFmtId="0" fontId="57" fillId="0" borderId="24" xfId="0" applyFont="1" applyBorder="1" applyAlignment="1" applyProtection="1">
      <alignment vertical="center"/>
      <protection hidden="1"/>
    </xf>
    <xf numFmtId="0" fontId="56" fillId="0" borderId="149" xfId="0" applyFont="1" applyBorder="1" applyAlignment="1" applyProtection="1">
      <alignment horizontal="left" vertical="center" wrapText="1"/>
    </xf>
    <xf numFmtId="0" fontId="39" fillId="0" borderId="54" xfId="0" applyFont="1" applyBorder="1" applyAlignment="1" applyProtection="1">
      <alignment horizontal="center" vertical="center"/>
      <protection hidden="1"/>
    </xf>
    <xf numFmtId="0" fontId="39" fillId="0" borderId="136" xfId="0" applyFont="1" applyBorder="1" applyAlignment="1" applyProtection="1">
      <alignment horizontal="center" vertical="center"/>
      <protection hidden="1"/>
    </xf>
    <xf numFmtId="0" fontId="3" fillId="2" borderId="31" xfId="0" applyFont="1" applyFill="1" applyBorder="1" applyAlignment="1" applyProtection="1">
      <alignment horizontal="center" vertical="center" textRotation="90"/>
      <protection hidden="1"/>
    </xf>
    <xf numFmtId="0" fontId="3" fillId="2" borderId="3" xfId="0" applyFont="1" applyFill="1" applyBorder="1" applyAlignment="1" applyProtection="1">
      <alignment horizontal="center" vertical="center" textRotation="90"/>
      <protection hidden="1"/>
    </xf>
    <xf numFmtId="0" fontId="3" fillId="2" borderId="109" xfId="0" applyFont="1" applyFill="1" applyBorder="1" applyAlignment="1" applyProtection="1">
      <alignment horizontal="center" vertical="center" textRotation="90"/>
      <protection hidden="1"/>
    </xf>
    <xf numFmtId="0" fontId="49" fillId="3" borderId="11" xfId="0" applyFont="1" applyFill="1" applyBorder="1" applyAlignment="1" applyProtection="1">
      <alignment horizontal="center" vertical="center"/>
      <protection hidden="1"/>
    </xf>
    <xf numFmtId="0" fontId="49" fillId="3" borderId="10" xfId="0" applyFont="1" applyFill="1" applyBorder="1" applyAlignment="1" applyProtection="1">
      <alignment horizontal="center" vertical="center"/>
      <protection hidden="1"/>
    </xf>
    <xf numFmtId="0" fontId="49" fillId="3" borderId="12" xfId="0" applyFont="1" applyFill="1" applyBorder="1" applyAlignment="1" applyProtection="1">
      <alignment horizontal="center" vertical="center"/>
      <protection hidden="1"/>
    </xf>
    <xf numFmtId="0" fontId="49" fillId="3" borderId="13" xfId="0" applyFont="1" applyFill="1" applyBorder="1" applyAlignment="1" applyProtection="1">
      <alignment horizontal="center" vertical="center"/>
      <protection hidden="1"/>
    </xf>
    <xf numFmtId="0" fontId="49" fillId="3" borderId="8" xfId="0" applyFont="1" applyFill="1" applyBorder="1" applyAlignment="1" applyProtection="1">
      <alignment horizontal="center" vertical="center"/>
      <protection hidden="1"/>
    </xf>
    <xf numFmtId="0" fontId="49" fillId="3" borderId="14" xfId="0" applyFont="1" applyFill="1" applyBorder="1" applyAlignment="1" applyProtection="1">
      <alignment horizontal="center" vertical="center"/>
      <protection hidden="1"/>
    </xf>
    <xf numFmtId="0" fontId="57" fillId="2" borderId="22" xfId="0" applyFont="1" applyFill="1" applyBorder="1" applyAlignment="1" applyProtection="1">
      <alignment horizontal="center" vertical="center"/>
    </xf>
    <xf numFmtId="0" fontId="57" fillId="2" borderId="23" xfId="0" applyFont="1" applyFill="1" applyBorder="1" applyAlignment="1" applyProtection="1">
      <alignment horizontal="center" vertical="center"/>
    </xf>
    <xf numFmtId="0" fontId="57" fillId="2" borderId="24" xfId="0" applyFont="1" applyFill="1" applyBorder="1" applyAlignment="1" applyProtection="1">
      <alignment horizontal="center" vertical="center"/>
    </xf>
    <xf numFmtId="0" fontId="37" fillId="10" borderId="40" xfId="0" applyFont="1" applyFill="1" applyBorder="1" applyAlignment="1" applyProtection="1">
      <alignment horizontal="left" vertical="center"/>
      <protection hidden="1"/>
    </xf>
    <xf numFmtId="0" fontId="37" fillId="10" borderId="14" xfId="0" applyFont="1" applyFill="1" applyBorder="1" applyAlignment="1" applyProtection="1">
      <alignment horizontal="left" vertical="center"/>
      <protection hidden="1"/>
    </xf>
    <xf numFmtId="0" fontId="56" fillId="0" borderId="26" xfId="0" applyFont="1" applyBorder="1" applyAlignment="1" applyProtection="1">
      <alignment horizontal="right" vertical="center" wrapText="1"/>
      <protection hidden="1"/>
    </xf>
    <xf numFmtId="0" fontId="56" fillId="0" borderId="19" xfId="0" applyFont="1" applyBorder="1" applyAlignment="1" applyProtection="1">
      <alignment horizontal="right" vertical="center" wrapText="1"/>
      <protection hidden="1"/>
    </xf>
    <xf numFmtId="0" fontId="56" fillId="0" borderId="15" xfId="0" applyFont="1" applyBorder="1" applyAlignment="1" applyProtection="1">
      <alignment horizontal="right" vertical="center" wrapText="1"/>
      <protection hidden="1"/>
    </xf>
    <xf numFmtId="49" fontId="52" fillId="8" borderId="121" xfId="0" applyNumberFormat="1" applyFont="1" applyFill="1" applyBorder="1" applyAlignment="1" applyProtection="1">
      <alignment horizontal="center" vertical="center"/>
      <protection locked="0" hidden="1"/>
    </xf>
    <xf numFmtId="49" fontId="52" fillId="8" borderId="153" xfId="0" applyNumberFormat="1" applyFont="1" applyFill="1" applyBorder="1" applyAlignment="1" applyProtection="1">
      <alignment horizontal="center" vertical="center"/>
      <protection locked="0" hidden="1"/>
    </xf>
    <xf numFmtId="49" fontId="52" fillId="8" borderId="154" xfId="0" applyNumberFormat="1" applyFont="1" applyFill="1" applyBorder="1" applyAlignment="1" applyProtection="1">
      <alignment horizontal="center" vertical="center"/>
      <protection locked="0" hidden="1"/>
    </xf>
    <xf numFmtId="49" fontId="52" fillId="8" borderId="155" xfId="0" applyNumberFormat="1" applyFont="1" applyFill="1" applyBorder="1" applyAlignment="1" applyProtection="1">
      <alignment horizontal="center" vertical="center"/>
      <protection locked="0" hidden="1"/>
    </xf>
    <xf numFmtId="0" fontId="55" fillId="2" borderId="28" xfId="0" applyFont="1" applyFill="1" applyBorder="1" applyAlignment="1" applyProtection="1">
      <alignment horizontal="right" vertical="center" wrapText="1"/>
      <protection hidden="1"/>
    </xf>
    <xf numFmtId="0" fontId="56" fillId="0" borderId="5" xfId="0" applyFont="1" applyBorder="1" applyAlignment="1" applyProtection="1">
      <alignment horizontal="right" vertical="center" wrapText="1"/>
      <protection hidden="1"/>
    </xf>
    <xf numFmtId="0" fontId="55" fillId="2" borderId="103" xfId="0" applyFont="1" applyFill="1" applyBorder="1" applyAlignment="1" applyProtection="1">
      <alignment horizontal="right" vertical="center" wrapText="1"/>
      <protection hidden="1"/>
    </xf>
    <xf numFmtId="0" fontId="56" fillId="0" borderId="2" xfId="0" applyFont="1" applyBorder="1" applyAlignment="1" applyProtection="1">
      <alignment horizontal="right" vertical="center" wrapText="1"/>
      <protection hidden="1"/>
    </xf>
    <xf numFmtId="0" fontId="57" fillId="0" borderId="23" xfId="0" applyFont="1" applyBorder="1" applyAlignment="1" applyProtection="1">
      <alignment vertical="center" wrapText="1"/>
      <protection hidden="1"/>
    </xf>
    <xf numFmtId="0" fontId="57" fillId="0" borderId="24" xfId="0" applyFont="1" applyBorder="1" applyAlignment="1" applyProtection="1">
      <alignment vertical="center" wrapText="1"/>
      <protection hidden="1"/>
    </xf>
    <xf numFmtId="0" fontId="54" fillId="10" borderId="40" xfId="0" applyFont="1" applyFill="1" applyBorder="1" applyAlignment="1" applyProtection="1">
      <alignment horizontal="left" vertical="center"/>
      <protection hidden="1"/>
    </xf>
    <xf numFmtId="0" fontId="54" fillId="10" borderId="8" xfId="0" applyFont="1" applyFill="1" applyBorder="1" applyAlignment="1" applyProtection="1">
      <alignment horizontal="left" vertical="center"/>
      <protection hidden="1"/>
    </xf>
    <xf numFmtId="0" fontId="54" fillId="10" borderId="14" xfId="0" applyFont="1" applyFill="1" applyBorder="1" applyAlignment="1" applyProtection="1">
      <alignment horizontal="left" vertical="center"/>
      <protection hidden="1"/>
    </xf>
    <xf numFmtId="0" fontId="53" fillId="2" borderId="26" xfId="0" applyFont="1" applyFill="1" applyBorder="1" applyAlignment="1" applyProtection="1">
      <alignment horizontal="right" vertical="center" wrapText="1"/>
    </xf>
    <xf numFmtId="0" fontId="53" fillId="2" borderId="19" xfId="0" applyFont="1" applyFill="1" applyBorder="1" applyAlignment="1" applyProtection="1">
      <alignment horizontal="right" vertical="center" wrapText="1"/>
    </xf>
    <xf numFmtId="0" fontId="53" fillId="2" borderId="15" xfId="0" applyFont="1" applyFill="1" applyBorder="1" applyAlignment="1" applyProtection="1">
      <alignment horizontal="right" vertical="center" wrapText="1"/>
    </xf>
    <xf numFmtId="0" fontId="53" fillId="2" borderId="25" xfId="0" applyFont="1" applyFill="1" applyBorder="1" applyAlignment="1" applyProtection="1">
      <alignment horizontal="right" vertical="center" wrapText="1"/>
      <protection hidden="1"/>
    </xf>
    <xf numFmtId="0" fontId="53" fillId="2" borderId="36" xfId="0" applyFont="1" applyFill="1" applyBorder="1" applyAlignment="1" applyProtection="1">
      <alignment horizontal="right" vertical="center" wrapText="1"/>
      <protection hidden="1"/>
    </xf>
    <xf numFmtId="0" fontId="53" fillId="2" borderId="6" xfId="0" applyFont="1" applyFill="1" applyBorder="1" applyAlignment="1" applyProtection="1">
      <alignment horizontal="right" vertical="center" wrapText="1"/>
      <protection hidden="1"/>
    </xf>
    <xf numFmtId="0" fontId="72" fillId="0" borderId="184" xfId="0" applyFont="1" applyBorder="1" applyAlignment="1" applyProtection="1">
      <alignment horizontal="left"/>
      <protection hidden="1"/>
    </xf>
    <xf numFmtId="0" fontId="72" fillId="0" borderId="175" xfId="0" applyFont="1" applyBorder="1" applyAlignment="1" applyProtection="1">
      <alignment horizontal="left"/>
      <protection hidden="1"/>
    </xf>
    <xf numFmtId="0" fontId="72" fillId="0" borderId="185" xfId="0" applyFont="1" applyBorder="1" applyAlignment="1" applyProtection="1">
      <alignment horizontal="left"/>
      <protection hidden="1"/>
    </xf>
    <xf numFmtId="0" fontId="72" fillId="0" borderId="184" xfId="0" applyFont="1" applyBorder="1" applyAlignment="1" applyProtection="1">
      <alignment horizontal="left" vertical="center" wrapText="1"/>
      <protection hidden="1"/>
    </xf>
    <xf numFmtId="0" fontId="72" fillId="0" borderId="175" xfId="0" applyFont="1" applyBorder="1" applyAlignment="1" applyProtection="1">
      <alignment horizontal="left" vertical="center" wrapText="1"/>
      <protection hidden="1"/>
    </xf>
    <xf numFmtId="0" fontId="72" fillId="0" borderId="185" xfId="0" applyFont="1" applyBorder="1" applyAlignment="1" applyProtection="1">
      <alignment horizontal="left" vertical="center" wrapText="1"/>
      <protection hidden="1"/>
    </xf>
    <xf numFmtId="0" fontId="72" fillId="0" borderId="192" xfId="0" applyFont="1" applyBorder="1" applyAlignment="1" applyProtection="1">
      <alignment horizontal="left" vertical="top" wrapText="1"/>
      <protection hidden="1"/>
    </xf>
    <xf numFmtId="0" fontId="72" fillId="0" borderId="190" xfId="0" applyFont="1" applyBorder="1" applyAlignment="1" applyProtection="1">
      <alignment horizontal="left" vertical="top" wrapText="1"/>
      <protection hidden="1"/>
    </xf>
    <xf numFmtId="0" fontId="72" fillId="0" borderId="193" xfId="0" applyFont="1" applyBorder="1" applyAlignment="1" applyProtection="1">
      <alignment horizontal="left" vertical="top" wrapText="1"/>
      <protection hidden="1"/>
    </xf>
    <xf numFmtId="0" fontId="72" fillId="0" borderId="191" xfId="0" applyFont="1" applyBorder="1" applyAlignment="1" applyProtection="1">
      <alignment horizontal="left" vertical="top" wrapText="1"/>
      <protection hidden="1"/>
    </xf>
    <xf numFmtId="0" fontId="72" fillId="0" borderId="0" xfId="0" applyFont="1" applyBorder="1" applyAlignment="1" applyProtection="1">
      <alignment horizontal="left" vertical="top" wrapText="1"/>
      <protection hidden="1"/>
    </xf>
    <xf numFmtId="0" fontId="72" fillId="0" borderId="186" xfId="0" applyFont="1" applyBorder="1" applyAlignment="1" applyProtection="1">
      <alignment horizontal="left" vertical="top" wrapText="1"/>
      <protection hidden="1"/>
    </xf>
    <xf numFmtId="0" fontId="72" fillId="0" borderId="189" xfId="0" applyFont="1" applyBorder="1" applyAlignment="1" applyProtection="1">
      <alignment horizontal="left" vertical="top" wrapText="1"/>
      <protection hidden="1"/>
    </xf>
    <xf numFmtId="0" fontId="72" fillId="0" borderId="187" xfId="0" applyFont="1" applyBorder="1" applyAlignment="1" applyProtection="1">
      <alignment horizontal="left" vertical="top" wrapText="1"/>
      <protection hidden="1"/>
    </xf>
    <xf numFmtId="0" fontId="72" fillId="0" borderId="188" xfId="0" applyFont="1" applyBorder="1" applyAlignment="1" applyProtection="1">
      <alignment horizontal="left" vertical="top" wrapText="1"/>
      <protection hidden="1"/>
    </xf>
    <xf numFmtId="0" fontId="30" fillId="0" borderId="177" xfId="0" applyFont="1" applyBorder="1" applyAlignment="1" applyProtection="1">
      <alignment horizontal="center" vertical="center" wrapText="1"/>
      <protection hidden="1"/>
    </xf>
    <xf numFmtId="0" fontId="30" fillId="0" borderId="178" xfId="0" applyFont="1" applyBorder="1" applyAlignment="1" applyProtection="1">
      <alignment horizontal="center" vertical="center" wrapText="1"/>
      <protection hidden="1"/>
    </xf>
    <xf numFmtId="0" fontId="30" fillId="0" borderId="179" xfId="0" applyFont="1" applyBorder="1" applyAlignment="1" applyProtection="1">
      <alignment horizontal="center" vertical="center" wrapText="1"/>
      <protection hidden="1"/>
    </xf>
    <xf numFmtId="0" fontId="30" fillId="0" borderId="180" xfId="0" applyFont="1" applyBorder="1" applyAlignment="1" applyProtection="1">
      <alignment horizontal="center" vertical="center" wrapText="1"/>
      <protection hidden="1"/>
    </xf>
    <xf numFmtId="0" fontId="30" fillId="0" borderId="176" xfId="0" applyFont="1" applyBorder="1" applyAlignment="1" applyProtection="1">
      <alignment horizontal="center" vertical="center" wrapText="1"/>
      <protection hidden="1"/>
    </xf>
    <xf numFmtId="0" fontId="30" fillId="0" borderId="181" xfId="0" applyFont="1" applyBorder="1" applyAlignment="1" applyProtection="1">
      <alignment horizontal="center" vertical="center" wrapText="1"/>
      <protection hidden="1"/>
    </xf>
    <xf numFmtId="0" fontId="72" fillId="0" borderId="182" xfId="0" applyFont="1" applyBorder="1" applyAlignment="1" applyProtection="1">
      <alignment horizontal="left" vertical="center" wrapText="1"/>
      <protection hidden="1"/>
    </xf>
    <xf numFmtId="0" fontId="72" fillId="0" borderId="174" xfId="0" applyFont="1" applyBorder="1" applyAlignment="1" applyProtection="1">
      <alignment horizontal="left" vertical="center" wrapText="1"/>
      <protection hidden="1"/>
    </xf>
    <xf numFmtId="0" fontId="72" fillId="0" borderId="183" xfId="0" applyFont="1" applyBorder="1" applyAlignment="1" applyProtection="1">
      <alignment horizontal="left" vertical="center" wrapText="1"/>
      <protection hidden="1"/>
    </xf>
    <xf numFmtId="0" fontId="26" fillId="5" borderId="259" xfId="0" applyFont="1" applyFill="1" applyBorder="1" applyAlignment="1" applyProtection="1">
      <alignment horizontal="left" vertical="center" wrapText="1"/>
    </xf>
    <xf numFmtId="0" fontId="26" fillId="5" borderId="178" xfId="0" applyFont="1" applyFill="1" applyBorder="1" applyAlignment="1" applyProtection="1">
      <alignment horizontal="left" vertical="center" wrapText="1"/>
    </xf>
    <xf numFmtId="0" fontId="26" fillId="5" borderId="179" xfId="0" applyFont="1" applyFill="1" applyBorder="1" applyAlignment="1" applyProtection="1">
      <alignment horizontal="left" vertical="center" wrapText="1"/>
    </xf>
    <xf numFmtId="0" fontId="26" fillId="5" borderId="260" xfId="0" applyFont="1" applyFill="1" applyBorder="1" applyAlignment="1" applyProtection="1">
      <alignment horizontal="left" vertical="center" wrapText="1"/>
    </xf>
    <xf numFmtId="0" fontId="26" fillId="5" borderId="229" xfId="0" applyFont="1" applyFill="1" applyBorder="1" applyAlignment="1" applyProtection="1">
      <alignment horizontal="left" vertical="center" wrapText="1"/>
    </xf>
    <xf numFmtId="0" fontId="26" fillId="5" borderId="230" xfId="0" applyFont="1" applyFill="1" applyBorder="1" applyAlignment="1" applyProtection="1">
      <alignment horizontal="left" vertical="center" wrapText="1"/>
    </xf>
    <xf numFmtId="0" fontId="27" fillId="0" borderId="239" xfId="0" applyFont="1" applyFill="1" applyBorder="1" applyAlignment="1" applyProtection="1">
      <alignment horizontal="justify" vertical="center" wrapText="1"/>
    </xf>
    <xf numFmtId="0" fontId="27" fillId="0" borderId="243" xfId="0" applyFont="1" applyFill="1" applyBorder="1" applyAlignment="1" applyProtection="1">
      <alignment horizontal="justify" vertical="center" wrapText="1"/>
    </xf>
    <xf numFmtId="0" fontId="27" fillId="0" borderId="240" xfId="0" applyFont="1" applyFill="1" applyBorder="1" applyAlignment="1" applyProtection="1">
      <alignment horizontal="justify" vertical="center" wrapText="1"/>
    </xf>
    <xf numFmtId="0" fontId="27" fillId="0" borderId="241" xfId="0" applyFont="1" applyFill="1" applyBorder="1" applyAlignment="1" applyProtection="1">
      <alignment horizontal="justify" vertical="center" wrapText="1"/>
    </xf>
    <xf numFmtId="0" fontId="27" fillId="0" borderId="242" xfId="0" applyFont="1" applyFill="1" applyBorder="1" applyAlignment="1" applyProtection="1">
      <alignment horizontal="justify" vertical="center" wrapText="1"/>
    </xf>
    <xf numFmtId="0" fontId="27" fillId="0" borderId="244" xfId="0" applyFont="1" applyFill="1" applyBorder="1" applyAlignment="1" applyProtection="1">
      <alignment horizontal="justify" vertical="center" wrapText="1"/>
    </xf>
    <xf numFmtId="0" fontId="27" fillId="0" borderId="245" xfId="0" applyFont="1" applyFill="1" applyBorder="1" applyAlignment="1" applyProtection="1">
      <alignment horizontal="justify" vertical="center" wrapText="1"/>
    </xf>
    <xf numFmtId="0" fontId="27" fillId="0" borderId="246" xfId="0" applyFont="1" applyFill="1" applyBorder="1" applyAlignment="1" applyProtection="1">
      <alignment horizontal="justify" vertical="center" wrapText="1"/>
    </xf>
    <xf numFmtId="0" fontId="0" fillId="0" borderId="178" xfId="0" applyFill="1" applyBorder="1" applyAlignment="1" applyProtection="1">
      <alignment horizontal="center"/>
    </xf>
    <xf numFmtId="0" fontId="0" fillId="0" borderId="265" xfId="0" applyFill="1" applyBorder="1" applyAlignment="1" applyProtection="1">
      <alignment horizontal="center"/>
    </xf>
    <xf numFmtId="0" fontId="0" fillId="0" borderId="0" xfId="0" applyFill="1" applyBorder="1" applyAlignment="1" applyProtection="1">
      <alignment horizontal="center"/>
    </xf>
    <xf numFmtId="0" fontId="0" fillId="0" borderId="266" xfId="0" applyFill="1" applyBorder="1" applyAlignment="1" applyProtection="1">
      <alignment horizontal="center"/>
    </xf>
    <xf numFmtId="0" fontId="0" fillId="0" borderId="267" xfId="0" applyFill="1" applyBorder="1" applyAlignment="1" applyProtection="1">
      <alignment horizontal="center"/>
    </xf>
    <xf numFmtId="0" fontId="0" fillId="0" borderId="268" xfId="0" applyFill="1" applyBorder="1" applyAlignment="1" applyProtection="1">
      <alignment horizontal="center"/>
    </xf>
    <xf numFmtId="0" fontId="77" fillId="2" borderId="177" xfId="0" applyFont="1" applyFill="1" applyBorder="1" applyAlignment="1" applyProtection="1">
      <alignment horizontal="left" vertical="center"/>
    </xf>
    <xf numFmtId="0" fontId="75" fillId="2" borderId="178" xfId="0" applyFont="1" applyFill="1" applyBorder="1" applyAlignment="1" applyProtection="1">
      <alignment horizontal="left" vertical="center"/>
    </xf>
    <xf numFmtId="0" fontId="75" fillId="2" borderId="179" xfId="0" applyFont="1" applyFill="1" applyBorder="1" applyAlignment="1" applyProtection="1">
      <alignment horizontal="left" vertical="center"/>
    </xf>
    <xf numFmtId="0" fontId="75" fillId="2" borderId="264" xfId="0" applyFont="1" applyFill="1" applyBorder="1" applyAlignment="1" applyProtection="1">
      <alignment horizontal="left" vertical="center"/>
    </xf>
    <xf numFmtId="0" fontId="75" fillId="2" borderId="229" xfId="0" applyFont="1" applyFill="1" applyBorder="1" applyAlignment="1" applyProtection="1">
      <alignment horizontal="left" vertical="center"/>
    </xf>
    <xf numFmtId="0" fontId="75" fillId="2" borderId="230" xfId="0" applyFont="1" applyFill="1" applyBorder="1" applyAlignment="1" applyProtection="1">
      <alignment horizontal="left" vertical="center"/>
    </xf>
    <xf numFmtId="0" fontId="10" fillId="5" borderId="247" xfId="0" applyFont="1" applyFill="1" applyBorder="1" applyAlignment="1" applyProtection="1">
      <alignment horizontal="left" vertical="center" wrapText="1"/>
    </xf>
    <xf numFmtId="0" fontId="10" fillId="5" borderId="248" xfId="0" applyFont="1" applyFill="1" applyBorder="1" applyAlignment="1" applyProtection="1">
      <alignment horizontal="left" vertical="center" wrapText="1"/>
    </xf>
    <xf numFmtId="0" fontId="0" fillId="0" borderId="251" xfId="0" applyBorder="1" applyAlignment="1" applyProtection="1">
      <alignment horizontal="center"/>
    </xf>
    <xf numFmtId="0" fontId="26" fillId="5" borderId="232" xfId="0" applyFont="1" applyFill="1" applyBorder="1" applyAlignment="1" applyProtection="1">
      <alignment horizontal="left" vertical="center" wrapText="1"/>
    </xf>
    <xf numFmtId="0" fontId="26" fillId="5" borderId="233" xfId="0" applyFont="1" applyFill="1" applyBorder="1" applyAlignment="1" applyProtection="1">
      <alignment horizontal="left" vertical="center" wrapText="1"/>
    </xf>
    <xf numFmtId="0" fontId="26" fillId="5" borderId="234" xfId="0" applyFont="1" applyFill="1" applyBorder="1" applyAlignment="1" applyProtection="1">
      <alignment horizontal="left" vertical="center" wrapText="1"/>
    </xf>
    <xf numFmtId="0" fontId="26" fillId="5" borderId="236" xfId="0" applyFont="1" applyFill="1" applyBorder="1" applyAlignment="1" applyProtection="1">
      <alignment horizontal="left" vertical="center" wrapText="1"/>
    </xf>
    <xf numFmtId="0" fontId="26" fillId="5" borderId="237" xfId="0" applyFont="1" applyFill="1" applyBorder="1" applyAlignment="1" applyProtection="1">
      <alignment horizontal="left" vertical="center" wrapText="1"/>
    </xf>
    <xf numFmtId="0" fontId="26" fillId="5" borderId="238" xfId="0" applyFont="1" applyFill="1" applyBorder="1" applyAlignment="1" applyProtection="1">
      <alignment horizontal="left" vertical="center" wrapText="1"/>
    </xf>
    <xf numFmtId="0" fontId="25" fillId="0" borderId="253" xfId="0" applyFont="1" applyFill="1" applyBorder="1" applyAlignment="1" applyProtection="1">
      <alignment horizontal="left" vertical="center" wrapText="1"/>
    </xf>
    <xf numFmtId="0" fontId="25" fillId="0" borderId="254" xfId="0" applyFont="1" applyFill="1" applyBorder="1" applyAlignment="1" applyProtection="1">
      <alignment horizontal="left" vertical="center" wrapText="1"/>
    </xf>
    <xf numFmtId="0" fontId="25" fillId="0" borderId="255" xfId="0" applyFont="1" applyFill="1" applyBorder="1" applyAlignment="1" applyProtection="1">
      <alignment horizontal="left" vertical="center" wrapText="1"/>
    </xf>
    <xf numFmtId="0" fontId="25" fillId="0" borderId="257" xfId="0" applyFont="1" applyFill="1" applyBorder="1" applyAlignment="1" applyProtection="1">
      <alignment horizontal="left" vertical="center" wrapText="1"/>
    </xf>
    <xf numFmtId="0" fontId="25" fillId="0" borderId="187" xfId="0" applyFont="1" applyFill="1" applyBorder="1" applyAlignment="1" applyProtection="1">
      <alignment horizontal="left" vertical="center" wrapText="1"/>
    </xf>
    <xf numFmtId="0" fontId="25" fillId="0" borderId="188" xfId="0" applyFont="1" applyFill="1" applyBorder="1" applyAlignment="1" applyProtection="1">
      <alignment horizontal="left" vertical="center" wrapText="1"/>
    </xf>
    <xf numFmtId="0" fontId="0" fillId="0" borderId="258" xfId="0" applyFill="1" applyBorder="1" applyAlignment="1" applyProtection="1">
      <alignment horizontal="center"/>
    </xf>
    <xf numFmtId="0" fontId="0" fillId="0" borderId="251" xfId="0" applyFill="1" applyBorder="1" applyAlignment="1" applyProtection="1">
      <alignment horizontal="center"/>
    </xf>
    <xf numFmtId="0" fontId="0" fillId="2" borderId="178" xfId="0" applyFill="1" applyBorder="1" applyAlignment="1" applyProtection="1">
      <alignment horizontal="center"/>
    </xf>
    <xf numFmtId="0" fontId="25" fillId="0" borderId="249" xfId="0" applyFont="1" applyFill="1" applyBorder="1" applyAlignment="1" applyProtection="1">
      <alignment horizontal="left" vertical="center" wrapText="1"/>
    </xf>
    <xf numFmtId="0" fontId="25" fillId="0" borderId="250" xfId="0" applyFont="1" applyFill="1" applyBorder="1" applyAlignment="1" applyProtection="1">
      <alignment horizontal="left" vertical="center" wrapText="1"/>
    </xf>
    <xf numFmtId="0" fontId="10" fillId="5" borderId="231" xfId="0" applyFont="1" applyFill="1" applyBorder="1" applyAlignment="1" applyProtection="1">
      <alignment horizontal="left" vertical="center" wrapText="1"/>
    </xf>
    <xf numFmtId="0" fontId="10" fillId="5" borderId="235" xfId="0" applyFont="1" applyFill="1" applyBorder="1" applyAlignment="1" applyProtection="1">
      <alignment horizontal="left" vertical="center" wrapText="1"/>
    </xf>
  </cellXfs>
  <cellStyles count="1">
    <cellStyle name="Standard" xfId="0" builtinId="0"/>
  </cellStyles>
  <dxfs count="63">
    <dxf>
      <font>
        <color theme="0" tint="-0.14996795556505021"/>
      </font>
      <fill>
        <patternFill>
          <bgColor theme="0"/>
        </patternFill>
      </fill>
    </dxf>
    <dxf>
      <font>
        <color theme="0" tint="-0.14996795556505021"/>
      </font>
      <fill>
        <patternFill patternType="solid">
          <bgColor theme="0"/>
        </patternFill>
      </fill>
    </dxf>
    <dxf>
      <fill>
        <patternFill patternType="lightHorizontal">
          <bgColor theme="0"/>
        </patternFill>
      </fill>
    </dxf>
    <dxf>
      <fill>
        <patternFill patternType="lightHorizontal">
          <bgColor theme="0"/>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patternFill>
      </fill>
    </dxf>
    <dxf>
      <fill>
        <patternFill patternType="lightHorizontal"/>
      </fill>
    </dxf>
    <dxf>
      <fill>
        <patternFill patternType="lightHorizontal">
          <bgColor theme="0"/>
        </patternFill>
      </fill>
    </dxf>
  </dxfs>
  <tableStyles count="0" defaultTableStyle="TableStyleMedium2" defaultPivotStyle="PivotStyleLight16"/>
  <colors>
    <mruColors>
      <color rgb="FFFAF8DA"/>
      <color rgb="FFD6EBF6"/>
      <color rgb="FFF6FCD4"/>
      <color rgb="FFF6D86A"/>
      <color rgb="FFF5FCD4"/>
      <color rgb="FFF9FCD4"/>
      <color rgb="FFF3FBCD"/>
      <color rgb="FFF0F9CF"/>
      <color rgb="FFF4F8C4"/>
      <color rgb="FFECF8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jpe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9" Type="http://schemas.openxmlformats.org/officeDocument/2006/relationships/image" Target="../media/image33.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jpeg"/><Relationship Id="rId3" Type="http://schemas.openxmlformats.org/officeDocument/2006/relationships/image" Target="../media/image9.jpeg"/><Relationship Id="rId7" Type="http://schemas.openxmlformats.org/officeDocument/2006/relationships/image" Target="../media/image13.png"/><Relationship Id="rId12" Type="http://schemas.openxmlformats.org/officeDocument/2006/relationships/image" Target="../media/image18.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png"/><Relationship Id="rId11" Type="http://schemas.openxmlformats.org/officeDocument/2006/relationships/image" Target="../media/image17.jpeg"/><Relationship Id="rId5" Type="http://schemas.openxmlformats.org/officeDocument/2006/relationships/image" Target="../media/image11.png"/><Relationship Id="rId10" Type="http://schemas.openxmlformats.org/officeDocument/2006/relationships/image" Target="../media/image16.jpeg"/><Relationship Id="rId4" Type="http://schemas.openxmlformats.org/officeDocument/2006/relationships/image" Target="../media/image10.png"/><Relationship Id="rId9" Type="http://schemas.openxmlformats.org/officeDocument/2006/relationships/image" Target="../media/image1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editAs="absolute">
    <xdr:from>
      <xdr:col>0</xdr:col>
      <xdr:colOff>38100</xdr:colOff>
      <xdr:row>17</xdr:row>
      <xdr:rowOff>53836</xdr:rowOff>
    </xdr:from>
    <xdr:to>
      <xdr:col>1</xdr:col>
      <xdr:colOff>537826</xdr:colOff>
      <xdr:row>18</xdr:row>
      <xdr:rowOff>247337</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a:stretch>
          <a:fillRect/>
        </a:stretch>
      </xdr:blipFill>
      <xdr:spPr>
        <a:xfrm>
          <a:off x="38100" y="3444736"/>
          <a:ext cx="1385551" cy="326851"/>
        </a:xfrm>
        <a:prstGeom prst="rect">
          <a:avLst/>
        </a:prstGeom>
      </xdr:spPr>
    </xdr:pic>
    <xdr:clientData/>
  </xdr:twoCellAnchor>
  <xdr:twoCellAnchor editAs="absolute">
    <xdr:from>
      <xdr:col>0</xdr:col>
      <xdr:colOff>28575</xdr:colOff>
      <xdr:row>36</xdr:row>
      <xdr:rowOff>90696</xdr:rowOff>
    </xdr:from>
    <xdr:to>
      <xdr:col>2</xdr:col>
      <xdr:colOff>407377</xdr:colOff>
      <xdr:row>38</xdr:row>
      <xdr:rowOff>30024</xdr:rowOff>
    </xdr:to>
    <xdr:pic>
      <xdr:nvPicPr>
        <xdr:cNvPr id="17" name="Grafi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stretch>
          <a:fillRect/>
        </a:stretch>
      </xdr:blipFill>
      <xdr:spPr>
        <a:xfrm>
          <a:off x="28575" y="6939171"/>
          <a:ext cx="1940902" cy="329853"/>
        </a:xfrm>
        <a:prstGeom prst="rect">
          <a:avLst/>
        </a:prstGeom>
      </xdr:spPr>
    </xdr:pic>
    <xdr:clientData/>
  </xdr:twoCellAnchor>
  <xdr:twoCellAnchor editAs="oneCell">
    <xdr:from>
      <xdr:col>0</xdr:col>
      <xdr:colOff>55615</xdr:colOff>
      <xdr:row>20</xdr:row>
      <xdr:rowOff>168233</xdr:rowOff>
    </xdr:from>
    <xdr:to>
      <xdr:col>2</xdr:col>
      <xdr:colOff>469139</xdr:colOff>
      <xdr:row>22</xdr:row>
      <xdr:rowOff>30762</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55615" y="4140158"/>
          <a:ext cx="1975624" cy="281629"/>
        </a:xfrm>
        <a:prstGeom prst="rect">
          <a:avLst/>
        </a:prstGeom>
      </xdr:spPr>
    </xdr:pic>
    <xdr:clientData/>
  </xdr:twoCellAnchor>
  <xdr:twoCellAnchor editAs="oneCell">
    <xdr:from>
      <xdr:col>0</xdr:col>
      <xdr:colOff>45246</xdr:colOff>
      <xdr:row>41</xdr:row>
      <xdr:rowOff>36955</xdr:rowOff>
    </xdr:from>
    <xdr:to>
      <xdr:col>2</xdr:col>
      <xdr:colOff>134542</xdr:colOff>
      <xdr:row>42</xdr:row>
      <xdr:rowOff>151283</xdr:rowOff>
    </xdr:to>
    <xdr:pic>
      <xdr:nvPicPr>
        <xdr:cNvPr id="14" name="Grafik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45246" y="7809355"/>
          <a:ext cx="1651396" cy="295303"/>
        </a:xfrm>
        <a:prstGeom prst="rect">
          <a:avLst/>
        </a:prstGeom>
      </xdr:spPr>
    </xdr:pic>
    <xdr:clientData/>
  </xdr:twoCellAnchor>
  <xdr:twoCellAnchor editAs="oneCell">
    <xdr:from>
      <xdr:col>6</xdr:col>
      <xdr:colOff>685800</xdr:colOff>
      <xdr:row>0</xdr:row>
      <xdr:rowOff>19050</xdr:rowOff>
    </xdr:from>
    <xdr:to>
      <xdr:col>6</xdr:col>
      <xdr:colOff>971551</xdr:colOff>
      <xdr:row>0</xdr:row>
      <xdr:rowOff>497779</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53050" y="19050"/>
          <a:ext cx="285751" cy="478729"/>
        </a:xfrm>
        <a:prstGeom prst="rect">
          <a:avLst/>
        </a:prstGeom>
      </xdr:spPr>
    </xdr:pic>
    <xdr:clientData/>
  </xdr:twoCellAnchor>
  <xdr:twoCellAnchor editAs="oneCell">
    <xdr:from>
      <xdr:col>6</xdr:col>
      <xdr:colOff>342900</xdr:colOff>
      <xdr:row>51</xdr:row>
      <xdr:rowOff>76200</xdr:rowOff>
    </xdr:from>
    <xdr:to>
      <xdr:col>6</xdr:col>
      <xdr:colOff>904875</xdr:colOff>
      <xdr:row>54</xdr:row>
      <xdr:rowOff>66675</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10150" y="9886950"/>
          <a:ext cx="561975"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523143</xdr:colOff>
      <xdr:row>1</xdr:row>
      <xdr:rowOff>2931</xdr:rowOff>
    </xdr:from>
    <xdr:to>
      <xdr:col>5</xdr:col>
      <xdr:colOff>523143</xdr:colOff>
      <xdr:row>1</xdr:row>
      <xdr:rowOff>175846</xdr:rowOff>
    </xdr:to>
    <xdr:cxnSp macro="">
      <xdr:nvCxnSpPr>
        <xdr:cNvPr id="2" name="Gerader Verbinder 1">
          <a:extLst>
            <a:ext uri="{FF2B5EF4-FFF2-40B4-BE49-F238E27FC236}">
              <a16:creationId xmlns:a16="http://schemas.microsoft.com/office/drawing/2014/main" id="{00000000-0008-0000-0100-000002000000}"/>
            </a:ext>
          </a:extLst>
        </xdr:cNvPr>
        <xdr:cNvCxnSpPr/>
      </xdr:nvCxnSpPr>
      <xdr:spPr>
        <a:xfrm>
          <a:off x="2961543" y="193431"/>
          <a:ext cx="0" cy="17291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103947</xdr:colOff>
      <xdr:row>35</xdr:row>
      <xdr:rowOff>9525</xdr:rowOff>
    </xdr:from>
    <xdr:to>
      <xdr:col>22</xdr:col>
      <xdr:colOff>104775</xdr:colOff>
      <xdr:row>35</xdr:row>
      <xdr:rowOff>176005</xdr:rowOff>
    </xdr:to>
    <xdr:cxnSp macro="">
      <xdr:nvCxnSpPr>
        <xdr:cNvPr id="4" name="Gerade Verbindung mit Pfeil 3">
          <a:extLst>
            <a:ext uri="{FF2B5EF4-FFF2-40B4-BE49-F238E27FC236}">
              <a16:creationId xmlns:a16="http://schemas.microsoft.com/office/drawing/2014/main" id="{00000000-0008-0000-0100-000004000000}"/>
            </a:ext>
          </a:extLst>
        </xdr:cNvPr>
        <xdr:cNvCxnSpPr/>
      </xdr:nvCxnSpPr>
      <xdr:spPr>
        <a:xfrm flipV="1">
          <a:off x="13238922" y="5610225"/>
          <a:ext cx="828" cy="166480"/>
        </a:xfrm>
        <a:prstGeom prst="straightConnector1">
          <a:avLst/>
        </a:prstGeom>
        <a:ln>
          <a:solidFill>
            <a:sysClr val="windowText" lastClr="000000"/>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4554</xdr:colOff>
      <xdr:row>35</xdr:row>
      <xdr:rowOff>0</xdr:rowOff>
    </xdr:from>
    <xdr:to>
      <xdr:col>22</xdr:col>
      <xdr:colOff>4554</xdr:colOff>
      <xdr:row>35</xdr:row>
      <xdr:rowOff>187859</xdr:rowOff>
    </xdr:to>
    <xdr:cxnSp macro="">
      <xdr:nvCxnSpPr>
        <xdr:cNvPr id="5" name="Gerader Verbinder 4">
          <a:extLst>
            <a:ext uri="{FF2B5EF4-FFF2-40B4-BE49-F238E27FC236}">
              <a16:creationId xmlns:a16="http://schemas.microsoft.com/office/drawing/2014/main" id="{00000000-0008-0000-0100-000005000000}"/>
            </a:ext>
          </a:extLst>
        </xdr:cNvPr>
        <xdr:cNvCxnSpPr/>
      </xdr:nvCxnSpPr>
      <xdr:spPr>
        <a:xfrm>
          <a:off x="13139529" y="5600700"/>
          <a:ext cx="0" cy="1878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xdr:colOff>
      <xdr:row>34</xdr:row>
      <xdr:rowOff>104775</xdr:rowOff>
    </xdr:from>
    <xdr:to>
      <xdr:col>22</xdr:col>
      <xdr:colOff>190500</xdr:colOff>
      <xdr:row>34</xdr:row>
      <xdr:rowOff>104776</xdr:rowOff>
    </xdr:to>
    <xdr:cxnSp macro="">
      <xdr:nvCxnSpPr>
        <xdr:cNvPr id="6" name="Gerade Verbindung mit Pfeil 5">
          <a:extLst>
            <a:ext uri="{FF2B5EF4-FFF2-40B4-BE49-F238E27FC236}">
              <a16:creationId xmlns:a16="http://schemas.microsoft.com/office/drawing/2014/main" id="{00000000-0008-0000-0100-000006000000}"/>
            </a:ext>
          </a:extLst>
        </xdr:cNvPr>
        <xdr:cNvCxnSpPr/>
      </xdr:nvCxnSpPr>
      <xdr:spPr>
        <a:xfrm flipH="1">
          <a:off x="13144500" y="5514975"/>
          <a:ext cx="180975" cy="1"/>
        </a:xfrm>
        <a:prstGeom prst="straightConnector1">
          <a:avLst/>
        </a:prstGeom>
        <a:ln>
          <a:solidFill>
            <a:sysClr val="windowText" lastClr="000000"/>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xdr:colOff>
      <xdr:row>30</xdr:row>
      <xdr:rowOff>104775</xdr:rowOff>
    </xdr:from>
    <xdr:to>
      <xdr:col>22</xdr:col>
      <xdr:colOff>190500</xdr:colOff>
      <xdr:row>30</xdr:row>
      <xdr:rowOff>104776</xdr:rowOff>
    </xdr:to>
    <xdr:cxnSp macro="">
      <xdr:nvCxnSpPr>
        <xdr:cNvPr id="11" name="Gerade Verbindung mit Pfeil 10">
          <a:extLst>
            <a:ext uri="{FF2B5EF4-FFF2-40B4-BE49-F238E27FC236}">
              <a16:creationId xmlns:a16="http://schemas.microsoft.com/office/drawing/2014/main" id="{00000000-0008-0000-0100-00000B000000}"/>
            </a:ext>
          </a:extLst>
        </xdr:cNvPr>
        <xdr:cNvCxnSpPr/>
      </xdr:nvCxnSpPr>
      <xdr:spPr>
        <a:xfrm flipH="1">
          <a:off x="13144500" y="4752975"/>
          <a:ext cx="180975" cy="1"/>
        </a:xfrm>
        <a:prstGeom prst="straightConnector1">
          <a:avLst/>
        </a:prstGeom>
        <a:ln>
          <a:solidFill>
            <a:sysClr val="windowText" lastClr="000000"/>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94422</xdr:colOff>
      <xdr:row>31</xdr:row>
      <xdr:rowOff>9525</xdr:rowOff>
    </xdr:from>
    <xdr:to>
      <xdr:col>22</xdr:col>
      <xdr:colOff>95250</xdr:colOff>
      <xdr:row>31</xdr:row>
      <xdr:rowOff>176005</xdr:rowOff>
    </xdr:to>
    <xdr:cxnSp macro="">
      <xdr:nvCxnSpPr>
        <xdr:cNvPr id="13" name="Gerade Verbindung mit Pfeil 12">
          <a:extLst>
            <a:ext uri="{FF2B5EF4-FFF2-40B4-BE49-F238E27FC236}">
              <a16:creationId xmlns:a16="http://schemas.microsoft.com/office/drawing/2014/main" id="{00000000-0008-0000-0100-00000D000000}"/>
            </a:ext>
          </a:extLst>
        </xdr:cNvPr>
        <xdr:cNvCxnSpPr/>
      </xdr:nvCxnSpPr>
      <xdr:spPr>
        <a:xfrm flipV="1">
          <a:off x="13229397" y="4848225"/>
          <a:ext cx="828" cy="166480"/>
        </a:xfrm>
        <a:prstGeom prst="straightConnector1">
          <a:avLst/>
        </a:prstGeom>
        <a:ln>
          <a:solidFill>
            <a:sysClr val="windowText" lastClr="000000"/>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523143</xdr:colOff>
      <xdr:row>46</xdr:row>
      <xdr:rowOff>2931</xdr:rowOff>
    </xdr:from>
    <xdr:to>
      <xdr:col>5</xdr:col>
      <xdr:colOff>523143</xdr:colOff>
      <xdr:row>46</xdr:row>
      <xdr:rowOff>175846</xdr:rowOff>
    </xdr:to>
    <xdr:cxnSp macro="">
      <xdr:nvCxnSpPr>
        <xdr:cNvPr id="34" name="Gerader Verbinder 33">
          <a:extLst>
            <a:ext uri="{FF2B5EF4-FFF2-40B4-BE49-F238E27FC236}">
              <a16:creationId xmlns:a16="http://schemas.microsoft.com/office/drawing/2014/main" id="{00000000-0008-0000-0100-000022000000}"/>
            </a:ext>
          </a:extLst>
        </xdr:cNvPr>
        <xdr:cNvCxnSpPr/>
      </xdr:nvCxnSpPr>
      <xdr:spPr>
        <a:xfrm>
          <a:off x="2875818" y="193431"/>
          <a:ext cx="0" cy="17291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523143</xdr:colOff>
      <xdr:row>85</xdr:row>
      <xdr:rowOff>2931</xdr:rowOff>
    </xdr:from>
    <xdr:to>
      <xdr:col>5</xdr:col>
      <xdr:colOff>523143</xdr:colOff>
      <xdr:row>85</xdr:row>
      <xdr:rowOff>175846</xdr:rowOff>
    </xdr:to>
    <xdr:cxnSp macro="">
      <xdr:nvCxnSpPr>
        <xdr:cNvPr id="40" name="Gerader Verbinder 39">
          <a:extLst>
            <a:ext uri="{FF2B5EF4-FFF2-40B4-BE49-F238E27FC236}">
              <a16:creationId xmlns:a16="http://schemas.microsoft.com/office/drawing/2014/main" id="{00000000-0008-0000-0100-000028000000}"/>
            </a:ext>
          </a:extLst>
        </xdr:cNvPr>
        <xdr:cNvCxnSpPr/>
      </xdr:nvCxnSpPr>
      <xdr:spPr>
        <a:xfrm>
          <a:off x="2875818" y="193431"/>
          <a:ext cx="0" cy="17291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523143</xdr:colOff>
      <xdr:row>124</xdr:row>
      <xdr:rowOff>2931</xdr:rowOff>
    </xdr:from>
    <xdr:to>
      <xdr:col>5</xdr:col>
      <xdr:colOff>523143</xdr:colOff>
      <xdr:row>124</xdr:row>
      <xdr:rowOff>175846</xdr:rowOff>
    </xdr:to>
    <xdr:cxnSp macro="">
      <xdr:nvCxnSpPr>
        <xdr:cNvPr id="42" name="Gerader Verbinder 41">
          <a:extLst>
            <a:ext uri="{FF2B5EF4-FFF2-40B4-BE49-F238E27FC236}">
              <a16:creationId xmlns:a16="http://schemas.microsoft.com/office/drawing/2014/main" id="{00000000-0008-0000-0100-00002A000000}"/>
            </a:ext>
          </a:extLst>
        </xdr:cNvPr>
        <xdr:cNvCxnSpPr/>
      </xdr:nvCxnSpPr>
      <xdr:spPr>
        <a:xfrm>
          <a:off x="2875818" y="193431"/>
          <a:ext cx="0" cy="172915"/>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103947</xdr:colOff>
      <xdr:row>54</xdr:row>
      <xdr:rowOff>9525</xdr:rowOff>
    </xdr:from>
    <xdr:to>
      <xdr:col>22</xdr:col>
      <xdr:colOff>104775</xdr:colOff>
      <xdr:row>54</xdr:row>
      <xdr:rowOff>176005</xdr:rowOff>
    </xdr:to>
    <xdr:cxnSp macro="">
      <xdr:nvCxnSpPr>
        <xdr:cNvPr id="46" name="Gerade Verbindung mit Pfeil 45">
          <a:extLst>
            <a:ext uri="{FF2B5EF4-FFF2-40B4-BE49-F238E27FC236}">
              <a16:creationId xmlns:a16="http://schemas.microsoft.com/office/drawing/2014/main" id="{00000000-0008-0000-0100-00002E000000}"/>
            </a:ext>
          </a:extLst>
        </xdr:cNvPr>
        <xdr:cNvCxnSpPr/>
      </xdr:nvCxnSpPr>
      <xdr:spPr>
        <a:xfrm flipV="1">
          <a:off x="14077122" y="6334125"/>
          <a:ext cx="828" cy="166480"/>
        </a:xfrm>
        <a:prstGeom prst="straightConnector1">
          <a:avLst/>
        </a:prstGeom>
        <a:ln>
          <a:solidFill>
            <a:sysClr val="windowText" lastClr="000000"/>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4554</xdr:colOff>
      <xdr:row>54</xdr:row>
      <xdr:rowOff>0</xdr:rowOff>
    </xdr:from>
    <xdr:to>
      <xdr:col>22</xdr:col>
      <xdr:colOff>4554</xdr:colOff>
      <xdr:row>54</xdr:row>
      <xdr:rowOff>187859</xdr:rowOff>
    </xdr:to>
    <xdr:cxnSp macro="">
      <xdr:nvCxnSpPr>
        <xdr:cNvPr id="47" name="Gerader Verbinder 46">
          <a:extLst>
            <a:ext uri="{FF2B5EF4-FFF2-40B4-BE49-F238E27FC236}">
              <a16:creationId xmlns:a16="http://schemas.microsoft.com/office/drawing/2014/main" id="{00000000-0008-0000-0100-00002F000000}"/>
            </a:ext>
          </a:extLst>
        </xdr:cNvPr>
        <xdr:cNvCxnSpPr/>
      </xdr:nvCxnSpPr>
      <xdr:spPr>
        <a:xfrm>
          <a:off x="13977729" y="6324600"/>
          <a:ext cx="0" cy="18785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9525</xdr:colOff>
      <xdr:row>53</xdr:row>
      <xdr:rowOff>104775</xdr:rowOff>
    </xdr:from>
    <xdr:to>
      <xdr:col>22</xdr:col>
      <xdr:colOff>190500</xdr:colOff>
      <xdr:row>53</xdr:row>
      <xdr:rowOff>104776</xdr:rowOff>
    </xdr:to>
    <xdr:cxnSp macro="">
      <xdr:nvCxnSpPr>
        <xdr:cNvPr id="48" name="Gerade Verbindung mit Pfeil 47">
          <a:extLst>
            <a:ext uri="{FF2B5EF4-FFF2-40B4-BE49-F238E27FC236}">
              <a16:creationId xmlns:a16="http://schemas.microsoft.com/office/drawing/2014/main" id="{00000000-0008-0000-0100-000030000000}"/>
            </a:ext>
          </a:extLst>
        </xdr:cNvPr>
        <xdr:cNvCxnSpPr/>
      </xdr:nvCxnSpPr>
      <xdr:spPr>
        <a:xfrm flipH="1">
          <a:off x="13982700" y="6248400"/>
          <a:ext cx="180975" cy="1"/>
        </a:xfrm>
        <a:prstGeom prst="straightConnector1">
          <a:avLst/>
        </a:prstGeom>
        <a:ln>
          <a:solidFill>
            <a:sysClr val="windowText" lastClr="000000"/>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24843</xdr:colOff>
      <xdr:row>2</xdr:row>
      <xdr:rowOff>8251</xdr:rowOff>
    </xdr:from>
    <xdr:to>
      <xdr:col>11</xdr:col>
      <xdr:colOff>1064383</xdr:colOff>
      <xdr:row>31</xdr:row>
      <xdr:rowOff>212837</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0539" y="397534"/>
          <a:ext cx="7135540" cy="5662825"/>
        </a:xfrm>
        <a:prstGeom prst="rect">
          <a:avLst/>
        </a:prstGeom>
      </xdr:spPr>
    </xdr:pic>
    <xdr:clientData/>
  </xdr:twoCellAnchor>
  <xdr:twoCellAnchor>
    <xdr:from>
      <xdr:col>5</xdr:col>
      <xdr:colOff>29404</xdr:colOff>
      <xdr:row>31</xdr:row>
      <xdr:rowOff>11183</xdr:rowOff>
    </xdr:from>
    <xdr:to>
      <xdr:col>7</xdr:col>
      <xdr:colOff>124654</xdr:colOff>
      <xdr:row>31</xdr:row>
      <xdr:rowOff>230489</xdr:rowOff>
    </xdr:to>
    <xdr:sp macro="" textlink="">
      <xdr:nvSpPr>
        <xdr:cNvPr id="14" name="Ellipse 13">
          <a:extLst>
            <a:ext uri="{FF2B5EF4-FFF2-40B4-BE49-F238E27FC236}">
              <a16:creationId xmlns:a16="http://schemas.microsoft.com/office/drawing/2014/main" id="{00000000-0008-0000-0200-00000E000000}"/>
            </a:ext>
          </a:extLst>
        </xdr:cNvPr>
        <xdr:cNvSpPr/>
      </xdr:nvSpPr>
      <xdr:spPr>
        <a:xfrm>
          <a:off x="3889100" y="5858705"/>
          <a:ext cx="1619250" cy="219306"/>
        </a:xfrm>
        <a:prstGeom prst="ellipse">
          <a:avLst/>
        </a:prstGeom>
        <a:noFill/>
        <a:ln w="1905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6</xdr:col>
      <xdr:colOff>670560</xdr:colOff>
      <xdr:row>29</xdr:row>
      <xdr:rowOff>109742</xdr:rowOff>
    </xdr:from>
    <xdr:to>
      <xdr:col>7</xdr:col>
      <xdr:colOff>221760</xdr:colOff>
      <xdr:row>31</xdr:row>
      <xdr:rowOff>9542</xdr:rowOff>
    </xdr:to>
    <xdr:sp macro="" textlink="">
      <xdr:nvSpPr>
        <xdr:cNvPr id="18" name="Textfeld 17">
          <a:extLst>
            <a:ext uri="{FF2B5EF4-FFF2-40B4-BE49-F238E27FC236}">
              <a16:creationId xmlns:a16="http://schemas.microsoft.com/office/drawing/2014/main" id="{00000000-0008-0000-0200-000012000000}"/>
            </a:ext>
          </a:extLst>
        </xdr:cNvPr>
        <xdr:cNvSpPr txBox="1"/>
      </xdr:nvSpPr>
      <xdr:spPr>
        <a:xfrm>
          <a:off x="5292256" y="5576264"/>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1.</a:t>
          </a:r>
        </a:p>
      </xdr:txBody>
    </xdr:sp>
    <xdr:clientData/>
  </xdr:twoCellAnchor>
  <xdr:twoCellAnchor editAs="oneCell">
    <xdr:from>
      <xdr:col>5</xdr:col>
      <xdr:colOff>16565</xdr:colOff>
      <xdr:row>23</xdr:row>
      <xdr:rowOff>173934</xdr:rowOff>
    </xdr:from>
    <xdr:to>
      <xdr:col>6</xdr:col>
      <xdr:colOff>295274</xdr:colOff>
      <xdr:row>29</xdr:row>
      <xdr:rowOff>140803</xdr:rowOff>
    </xdr:to>
    <xdr:pic>
      <xdr:nvPicPr>
        <xdr:cNvPr id="19" name="Grafik 18">
          <a:extLst>
            <a:ext uri="{FF2B5EF4-FFF2-40B4-BE49-F238E27FC236}">
              <a16:creationId xmlns:a16="http://schemas.microsoft.com/office/drawing/2014/main" id="{00000000-0008-0000-0200-00001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687" t="69133" r="71164" b="7458"/>
        <a:stretch/>
      </xdr:blipFill>
      <xdr:spPr bwMode="auto">
        <a:xfrm>
          <a:off x="3876261" y="4522304"/>
          <a:ext cx="1040709" cy="1184413"/>
        </a:xfrm>
        <a:prstGeom prst="rect">
          <a:avLst/>
        </a:prstGeom>
        <a:ln w="9525" cap="flat" cmpd="sng" algn="ctr">
          <a:solidFill>
            <a:sysClr val="windowText" lastClr="000000"/>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xdr:from>
      <xdr:col>5</xdr:col>
      <xdr:colOff>127336</xdr:colOff>
      <xdr:row>24</xdr:row>
      <xdr:rowOff>335718</xdr:rowOff>
    </xdr:from>
    <xdr:to>
      <xdr:col>6</xdr:col>
      <xdr:colOff>161207</xdr:colOff>
      <xdr:row>25</xdr:row>
      <xdr:rowOff>66260</xdr:rowOff>
    </xdr:to>
    <xdr:sp macro="" textlink="">
      <xdr:nvSpPr>
        <xdr:cNvPr id="20" name="Ellipse 19">
          <a:extLst>
            <a:ext uri="{FF2B5EF4-FFF2-40B4-BE49-F238E27FC236}">
              <a16:creationId xmlns:a16="http://schemas.microsoft.com/office/drawing/2014/main" id="{00000000-0008-0000-0200-000014000000}"/>
            </a:ext>
          </a:extLst>
        </xdr:cNvPr>
        <xdr:cNvSpPr/>
      </xdr:nvSpPr>
      <xdr:spPr>
        <a:xfrm>
          <a:off x="3987032" y="4775196"/>
          <a:ext cx="795871" cy="111542"/>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7</xdr:col>
      <xdr:colOff>606280</xdr:colOff>
      <xdr:row>17</xdr:row>
      <xdr:rowOff>2</xdr:rowOff>
    </xdr:from>
    <xdr:to>
      <xdr:col>11</xdr:col>
      <xdr:colOff>1002196</xdr:colOff>
      <xdr:row>23</xdr:row>
      <xdr:rowOff>182219</xdr:rowOff>
    </xdr:to>
    <xdr:sp macro="" textlink="">
      <xdr:nvSpPr>
        <xdr:cNvPr id="23" name="Rechteck 22">
          <a:extLst>
            <a:ext uri="{FF2B5EF4-FFF2-40B4-BE49-F238E27FC236}">
              <a16:creationId xmlns:a16="http://schemas.microsoft.com/office/drawing/2014/main" id="{00000000-0008-0000-0200-000017000000}"/>
            </a:ext>
          </a:extLst>
        </xdr:cNvPr>
        <xdr:cNvSpPr/>
      </xdr:nvSpPr>
      <xdr:spPr>
        <a:xfrm>
          <a:off x="5989976" y="3031437"/>
          <a:ext cx="3443916" cy="1399760"/>
        </a:xfrm>
        <a:prstGeom prst="rect">
          <a:avLst/>
        </a:prstGeom>
        <a:noFill/>
        <a:ln w="3810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7</xdr:col>
      <xdr:colOff>616229</xdr:colOff>
      <xdr:row>24</xdr:row>
      <xdr:rowOff>117198</xdr:rowOff>
    </xdr:from>
    <xdr:to>
      <xdr:col>11</xdr:col>
      <xdr:colOff>1010479</xdr:colOff>
      <xdr:row>28</xdr:row>
      <xdr:rowOff>124239</xdr:rowOff>
    </xdr:to>
    <xdr:sp macro="" textlink="">
      <xdr:nvSpPr>
        <xdr:cNvPr id="36" name="Rechteck 35">
          <a:extLst>
            <a:ext uri="{FF2B5EF4-FFF2-40B4-BE49-F238E27FC236}">
              <a16:creationId xmlns:a16="http://schemas.microsoft.com/office/drawing/2014/main" id="{00000000-0008-0000-0200-000024000000}"/>
            </a:ext>
          </a:extLst>
        </xdr:cNvPr>
        <xdr:cNvSpPr/>
      </xdr:nvSpPr>
      <xdr:spPr>
        <a:xfrm>
          <a:off x="5999925" y="4556676"/>
          <a:ext cx="3442250" cy="843585"/>
        </a:xfrm>
        <a:prstGeom prst="rect">
          <a:avLst/>
        </a:prstGeom>
        <a:noFill/>
        <a:ln w="3810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9</xdr:col>
      <xdr:colOff>478856</xdr:colOff>
      <xdr:row>18</xdr:row>
      <xdr:rowOff>251376</xdr:rowOff>
    </xdr:from>
    <xdr:to>
      <xdr:col>10</xdr:col>
      <xdr:colOff>368162</xdr:colOff>
      <xdr:row>20</xdr:row>
      <xdr:rowOff>138915</xdr:rowOff>
    </xdr:to>
    <xdr:sp macro="" textlink="">
      <xdr:nvSpPr>
        <xdr:cNvPr id="43" name="Textfeld 2">
          <a:extLst>
            <a:ext uri="{FF2B5EF4-FFF2-40B4-BE49-F238E27FC236}">
              <a16:creationId xmlns:a16="http://schemas.microsoft.com/office/drawing/2014/main" id="{00000000-0008-0000-0200-00002B000000}"/>
            </a:ext>
          </a:extLst>
        </xdr:cNvPr>
        <xdr:cNvSpPr txBox="1">
          <a:spLocks noChangeArrowheads="1"/>
        </xdr:cNvSpPr>
      </xdr:nvSpPr>
      <xdr:spPr bwMode="auto">
        <a:xfrm>
          <a:off x="7386552" y="3547854"/>
          <a:ext cx="651306" cy="334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0000"/>
            </a:lnSpc>
            <a:spcAft>
              <a:spcPts val="0"/>
            </a:spcAft>
          </a:pPr>
          <a:r>
            <a:rPr lang="de-AT" sz="1600" b="1">
              <a:effectLst/>
              <a:latin typeface="Arial" panose="020B0604020202020204" pitchFamily="34" charset="0"/>
              <a:ea typeface="Arial" panose="020B0604020202020204" pitchFamily="34" charset="0"/>
              <a:cs typeface="Times New Roman" panose="02020603050405020304" pitchFamily="18" charset="0"/>
            </a:rPr>
            <a:t>Entf</a:t>
          </a:r>
          <a:endParaRPr lang="de-AT" sz="11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xdr:from>
      <xdr:col>7</xdr:col>
      <xdr:colOff>547183</xdr:colOff>
      <xdr:row>14</xdr:row>
      <xdr:rowOff>0</xdr:rowOff>
    </xdr:from>
    <xdr:to>
      <xdr:col>8</xdr:col>
      <xdr:colOff>344350</xdr:colOff>
      <xdr:row>15</xdr:row>
      <xdr:rowOff>2</xdr:rowOff>
    </xdr:to>
    <xdr:sp macro="" textlink="">
      <xdr:nvSpPr>
        <xdr:cNvPr id="55" name="Ellipse 54">
          <a:extLst>
            <a:ext uri="{FF2B5EF4-FFF2-40B4-BE49-F238E27FC236}">
              <a16:creationId xmlns:a16="http://schemas.microsoft.com/office/drawing/2014/main" id="{00000000-0008-0000-0200-000037000000}"/>
            </a:ext>
          </a:extLst>
        </xdr:cNvPr>
        <xdr:cNvSpPr/>
      </xdr:nvSpPr>
      <xdr:spPr>
        <a:xfrm>
          <a:off x="5930879" y="2459935"/>
          <a:ext cx="559167" cy="190502"/>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editAs="oneCell">
    <xdr:from>
      <xdr:col>6</xdr:col>
      <xdr:colOff>203633</xdr:colOff>
      <xdr:row>10</xdr:row>
      <xdr:rowOff>48040</xdr:rowOff>
    </xdr:from>
    <xdr:to>
      <xdr:col>7</xdr:col>
      <xdr:colOff>623267</xdr:colOff>
      <xdr:row>13</xdr:row>
      <xdr:rowOff>35385</xdr:rowOff>
    </xdr:to>
    <xdr:pic>
      <xdr:nvPicPr>
        <xdr:cNvPr id="58" name="Grafik 57">
          <a:extLst>
            <a:ext uri="{FF2B5EF4-FFF2-40B4-BE49-F238E27FC236}">
              <a16:creationId xmlns:a16="http://schemas.microsoft.com/office/drawing/2014/main" id="{00000000-0008-0000-0200-00003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25329" y="1961323"/>
          <a:ext cx="1181634" cy="542280"/>
        </a:xfrm>
        <a:prstGeom prst="rect">
          <a:avLst/>
        </a:prstGeom>
        <a:ln>
          <a:solidFill>
            <a:schemeClr val="tx1"/>
          </a:solidFill>
        </a:ln>
      </xdr:spPr>
    </xdr:pic>
    <xdr:clientData/>
  </xdr:twoCellAnchor>
  <xdr:twoCellAnchor>
    <xdr:from>
      <xdr:col>6</xdr:col>
      <xdr:colOff>295607</xdr:colOff>
      <xdr:row>11</xdr:row>
      <xdr:rowOff>71507</xdr:rowOff>
    </xdr:from>
    <xdr:to>
      <xdr:col>7</xdr:col>
      <xdr:colOff>749217</xdr:colOff>
      <xdr:row>12</xdr:row>
      <xdr:rowOff>128191</xdr:rowOff>
    </xdr:to>
    <xdr:sp macro="" textlink="">
      <xdr:nvSpPr>
        <xdr:cNvPr id="59" name="Textfeld 2">
          <a:extLst>
            <a:ext uri="{FF2B5EF4-FFF2-40B4-BE49-F238E27FC236}">
              <a16:creationId xmlns:a16="http://schemas.microsoft.com/office/drawing/2014/main" id="{00000000-0008-0000-0200-00003B000000}"/>
            </a:ext>
          </a:extLst>
        </xdr:cNvPr>
        <xdr:cNvSpPr txBox="1">
          <a:spLocks noChangeArrowheads="1"/>
        </xdr:cNvSpPr>
      </xdr:nvSpPr>
      <xdr:spPr bwMode="auto">
        <a:xfrm>
          <a:off x="4917303" y="2175290"/>
          <a:ext cx="1215610" cy="247184"/>
        </a:xfrm>
        <a:prstGeom prst="rect">
          <a:avLst/>
        </a:prstGeom>
        <a:noFill/>
        <a:ln w="9525">
          <a:noFill/>
          <a:miter lim="800000"/>
          <a:headEnd/>
          <a:tailEnd/>
        </a:ln>
      </xdr:spPr>
      <xdr:txBody>
        <a:bodyPr rot="0" vert="horz" wrap="square" lIns="91440" tIns="45720" rIns="91440" bIns="45720" anchor="t" anchorCtr="0">
          <a:spAutoFit/>
        </a:bodyPr>
        <a:lstStyle/>
        <a:p>
          <a:pPr>
            <a:lnSpc>
              <a:spcPct val="150000"/>
            </a:lnSpc>
            <a:spcAft>
              <a:spcPts val="0"/>
            </a:spcAft>
          </a:pPr>
          <a:r>
            <a:rPr lang="de-AT" sz="700">
              <a:effectLst/>
              <a:latin typeface="Arial" panose="020B0604020202020204" pitchFamily="34" charset="0"/>
              <a:ea typeface="Arial" panose="020B0604020202020204" pitchFamily="34" charset="0"/>
              <a:cs typeface="Times New Roman" panose="02020603050405020304" pitchFamily="18" charset="0"/>
            </a:rPr>
            <a:t>Experte</a:t>
          </a:r>
          <a:endParaRPr lang="de-AT" sz="10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xdr:from>
      <xdr:col>6</xdr:col>
      <xdr:colOff>759877</xdr:colOff>
      <xdr:row>12</xdr:row>
      <xdr:rowOff>163277</xdr:rowOff>
    </xdr:from>
    <xdr:to>
      <xdr:col>7</xdr:col>
      <xdr:colOff>297568</xdr:colOff>
      <xdr:row>13</xdr:row>
      <xdr:rowOff>7175</xdr:rowOff>
    </xdr:to>
    <xdr:sp macro="" textlink="">
      <xdr:nvSpPr>
        <xdr:cNvPr id="60" name="Ellipse 59">
          <a:extLst>
            <a:ext uri="{FF2B5EF4-FFF2-40B4-BE49-F238E27FC236}">
              <a16:creationId xmlns:a16="http://schemas.microsoft.com/office/drawing/2014/main" id="{00000000-0008-0000-0200-00003C000000}"/>
            </a:ext>
          </a:extLst>
        </xdr:cNvPr>
        <xdr:cNvSpPr/>
      </xdr:nvSpPr>
      <xdr:spPr>
        <a:xfrm>
          <a:off x="5381573" y="2175951"/>
          <a:ext cx="299691" cy="100659"/>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7</xdr:col>
      <xdr:colOff>298174</xdr:colOff>
      <xdr:row>10</xdr:row>
      <xdr:rowOff>4557</xdr:rowOff>
    </xdr:from>
    <xdr:to>
      <xdr:col>8</xdr:col>
      <xdr:colOff>352427</xdr:colOff>
      <xdr:row>12</xdr:row>
      <xdr:rowOff>157369</xdr:rowOff>
    </xdr:to>
    <xdr:cxnSp macro="">
      <xdr:nvCxnSpPr>
        <xdr:cNvPr id="87" name="Gerade Verbindung mit Pfeil 86">
          <a:extLst>
            <a:ext uri="{FF2B5EF4-FFF2-40B4-BE49-F238E27FC236}">
              <a16:creationId xmlns:a16="http://schemas.microsoft.com/office/drawing/2014/main" id="{00000000-0008-0000-0200-000057000000}"/>
            </a:ext>
          </a:extLst>
        </xdr:cNvPr>
        <xdr:cNvCxnSpPr/>
      </xdr:nvCxnSpPr>
      <xdr:spPr>
        <a:xfrm flipH="1">
          <a:off x="5681870" y="1719057"/>
          <a:ext cx="816253" cy="45098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128069</xdr:colOff>
      <xdr:row>8</xdr:row>
      <xdr:rowOff>33131</xdr:rowOff>
    </xdr:from>
    <xdr:to>
      <xdr:col>8</xdr:col>
      <xdr:colOff>441269</xdr:colOff>
      <xdr:row>10</xdr:row>
      <xdr:rowOff>24040</xdr:rowOff>
    </xdr:to>
    <xdr:sp macro="" textlink="">
      <xdr:nvSpPr>
        <xdr:cNvPr id="88" name="Textfeld 87">
          <a:extLst>
            <a:ext uri="{FF2B5EF4-FFF2-40B4-BE49-F238E27FC236}">
              <a16:creationId xmlns:a16="http://schemas.microsoft.com/office/drawing/2014/main" id="{00000000-0008-0000-0200-000058000000}"/>
            </a:ext>
          </a:extLst>
        </xdr:cNvPr>
        <xdr:cNvSpPr txBox="1"/>
      </xdr:nvSpPr>
      <xdr:spPr>
        <a:xfrm>
          <a:off x="6273765" y="1457740"/>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6.</a:t>
          </a:r>
        </a:p>
      </xdr:txBody>
    </xdr:sp>
    <xdr:clientData/>
  </xdr:twoCellAnchor>
  <xdr:twoCellAnchor>
    <xdr:from>
      <xdr:col>11</xdr:col>
      <xdr:colOff>713650</xdr:colOff>
      <xdr:row>8</xdr:row>
      <xdr:rowOff>72056</xdr:rowOff>
    </xdr:from>
    <xdr:to>
      <xdr:col>11</xdr:col>
      <xdr:colOff>1026850</xdr:colOff>
      <xdr:row>10</xdr:row>
      <xdr:rowOff>62965</xdr:rowOff>
    </xdr:to>
    <xdr:sp macro="" textlink="">
      <xdr:nvSpPr>
        <xdr:cNvPr id="90" name="Textfeld 89">
          <a:extLst>
            <a:ext uri="{FF2B5EF4-FFF2-40B4-BE49-F238E27FC236}">
              <a16:creationId xmlns:a16="http://schemas.microsoft.com/office/drawing/2014/main" id="{00000000-0008-0000-0200-00005A000000}"/>
            </a:ext>
          </a:extLst>
        </xdr:cNvPr>
        <xdr:cNvSpPr txBox="1"/>
      </xdr:nvSpPr>
      <xdr:spPr>
        <a:xfrm>
          <a:off x="9145346" y="1496665"/>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7.</a:t>
          </a:r>
        </a:p>
      </xdr:txBody>
    </xdr:sp>
    <xdr:clientData/>
  </xdr:twoCellAnchor>
  <xdr:twoCellAnchor editAs="oneCell">
    <xdr:from>
      <xdr:col>3</xdr:col>
      <xdr:colOff>238125</xdr:colOff>
      <xdr:row>28</xdr:row>
      <xdr:rowOff>152400</xdr:rowOff>
    </xdr:from>
    <xdr:to>
      <xdr:col>4</xdr:col>
      <xdr:colOff>735965</xdr:colOff>
      <xdr:row>30</xdr:row>
      <xdr:rowOff>34290</xdr:rowOff>
    </xdr:to>
    <xdr:pic>
      <xdr:nvPicPr>
        <xdr:cNvPr id="45" name="Grafik 44">
          <a:extLst>
            <a:ext uri="{FF2B5EF4-FFF2-40B4-BE49-F238E27FC236}">
              <a16:creationId xmlns:a16="http://schemas.microsoft.com/office/drawing/2014/main" id="{00000000-0008-0000-0200-00002D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66974"/>
        <a:stretch/>
      </xdr:blipFill>
      <xdr:spPr bwMode="auto">
        <a:xfrm>
          <a:off x="2571750" y="5495925"/>
          <a:ext cx="1259840" cy="26289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3</xdr:col>
      <xdr:colOff>200025</xdr:colOff>
      <xdr:row>28</xdr:row>
      <xdr:rowOff>152401</xdr:rowOff>
    </xdr:from>
    <xdr:to>
      <xdr:col>3</xdr:col>
      <xdr:colOff>323850</xdr:colOff>
      <xdr:row>29</xdr:row>
      <xdr:rowOff>76200</xdr:rowOff>
    </xdr:to>
    <xdr:sp macro="" textlink="">
      <xdr:nvSpPr>
        <xdr:cNvPr id="46" name="Ellipse 45">
          <a:extLst>
            <a:ext uri="{FF2B5EF4-FFF2-40B4-BE49-F238E27FC236}">
              <a16:creationId xmlns:a16="http://schemas.microsoft.com/office/drawing/2014/main" id="{00000000-0008-0000-0200-00002E000000}"/>
            </a:ext>
          </a:extLst>
        </xdr:cNvPr>
        <xdr:cNvSpPr/>
      </xdr:nvSpPr>
      <xdr:spPr>
        <a:xfrm>
          <a:off x="2533650" y="5495926"/>
          <a:ext cx="123825" cy="114299"/>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3</xdr:col>
      <xdr:colOff>285751</xdr:colOff>
      <xdr:row>28</xdr:row>
      <xdr:rowOff>47625</xdr:rowOff>
    </xdr:from>
    <xdr:to>
      <xdr:col>3</xdr:col>
      <xdr:colOff>485776</xdr:colOff>
      <xdr:row>28</xdr:row>
      <xdr:rowOff>180975</xdr:rowOff>
    </xdr:to>
    <xdr:cxnSp macro="">
      <xdr:nvCxnSpPr>
        <xdr:cNvPr id="61" name="Gerade Verbindung mit Pfeil 60">
          <a:extLst>
            <a:ext uri="{FF2B5EF4-FFF2-40B4-BE49-F238E27FC236}">
              <a16:creationId xmlns:a16="http://schemas.microsoft.com/office/drawing/2014/main" id="{00000000-0008-0000-0200-00003D000000}"/>
            </a:ext>
          </a:extLst>
        </xdr:cNvPr>
        <xdr:cNvCxnSpPr/>
      </xdr:nvCxnSpPr>
      <xdr:spPr>
        <a:xfrm flipH="1">
          <a:off x="2619376" y="5391150"/>
          <a:ext cx="200025" cy="13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520666</xdr:colOff>
      <xdr:row>27</xdr:row>
      <xdr:rowOff>28573</xdr:rowOff>
    </xdr:from>
    <xdr:to>
      <xdr:col>4</xdr:col>
      <xdr:colOff>71866</xdr:colOff>
      <xdr:row>28</xdr:row>
      <xdr:rowOff>118873</xdr:rowOff>
    </xdr:to>
    <xdr:sp macro="" textlink="">
      <xdr:nvSpPr>
        <xdr:cNvPr id="62" name="Textfeld 61">
          <a:extLst>
            <a:ext uri="{FF2B5EF4-FFF2-40B4-BE49-F238E27FC236}">
              <a16:creationId xmlns:a16="http://schemas.microsoft.com/office/drawing/2014/main" id="{00000000-0008-0000-0200-00003E000000}"/>
            </a:ext>
          </a:extLst>
        </xdr:cNvPr>
        <xdr:cNvSpPr txBox="1"/>
      </xdr:nvSpPr>
      <xdr:spPr>
        <a:xfrm>
          <a:off x="2856362" y="5114095"/>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3.</a:t>
          </a:r>
        </a:p>
      </xdr:txBody>
    </xdr:sp>
    <xdr:clientData/>
  </xdr:twoCellAnchor>
  <xdr:twoCellAnchor>
    <xdr:from>
      <xdr:col>10</xdr:col>
      <xdr:colOff>565287</xdr:colOff>
      <xdr:row>11</xdr:row>
      <xdr:rowOff>101467</xdr:rowOff>
    </xdr:from>
    <xdr:to>
      <xdr:col>11</xdr:col>
      <xdr:colOff>984387</xdr:colOff>
      <xdr:row>13</xdr:row>
      <xdr:rowOff>173937</xdr:rowOff>
    </xdr:to>
    <xdr:sp macro="" textlink="">
      <xdr:nvSpPr>
        <xdr:cNvPr id="71" name="Textfeld 70">
          <a:extLst>
            <a:ext uri="{FF2B5EF4-FFF2-40B4-BE49-F238E27FC236}">
              <a16:creationId xmlns:a16="http://schemas.microsoft.com/office/drawing/2014/main" id="{00000000-0008-0000-0200-000047000000}"/>
            </a:ext>
          </a:extLst>
        </xdr:cNvPr>
        <xdr:cNvSpPr txBox="1"/>
      </xdr:nvSpPr>
      <xdr:spPr>
        <a:xfrm>
          <a:off x="8234983" y="2006467"/>
          <a:ext cx="1181100" cy="43690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000" b="0">
              <a:latin typeface="Bahnschrift Light" panose="020B0502040204020203" pitchFamily="34" charset="0"/>
            </a:rPr>
            <a:t>13.11.2022</a:t>
          </a:r>
          <a:r>
            <a:rPr lang="de-AT" sz="1000" b="0" baseline="0">
              <a:latin typeface="Bahnschrift Light" panose="020B0502040204020203" pitchFamily="34" charset="0"/>
            </a:rPr>
            <a:t> + Prüfintervall</a:t>
          </a:r>
          <a:endParaRPr lang="de-AT" sz="1000" b="0">
            <a:latin typeface="Bahnschrift Light" panose="020B0502040204020203" pitchFamily="34" charset="0"/>
          </a:endParaRPr>
        </a:p>
      </xdr:txBody>
    </xdr:sp>
    <xdr:clientData/>
  </xdr:twoCellAnchor>
  <xdr:twoCellAnchor>
    <xdr:from>
      <xdr:col>8</xdr:col>
      <xdr:colOff>471799</xdr:colOff>
      <xdr:row>9</xdr:row>
      <xdr:rowOff>185114</xdr:rowOff>
    </xdr:from>
    <xdr:to>
      <xdr:col>9</xdr:col>
      <xdr:colOff>22999</xdr:colOff>
      <xdr:row>11</xdr:row>
      <xdr:rowOff>84914</xdr:rowOff>
    </xdr:to>
    <xdr:sp macro="" textlink="">
      <xdr:nvSpPr>
        <xdr:cNvPr id="57" name="Textfeld 56">
          <a:extLst>
            <a:ext uri="{FF2B5EF4-FFF2-40B4-BE49-F238E27FC236}">
              <a16:creationId xmlns:a16="http://schemas.microsoft.com/office/drawing/2014/main" id="{00000000-0008-0000-0200-000039000000}"/>
            </a:ext>
          </a:extLst>
        </xdr:cNvPr>
        <xdr:cNvSpPr txBox="1"/>
      </xdr:nvSpPr>
      <xdr:spPr>
        <a:xfrm>
          <a:off x="6617495" y="1709114"/>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5.</a:t>
          </a:r>
        </a:p>
      </xdr:txBody>
    </xdr:sp>
    <xdr:clientData/>
  </xdr:twoCellAnchor>
  <xdr:twoCellAnchor>
    <xdr:from>
      <xdr:col>8</xdr:col>
      <xdr:colOff>356152</xdr:colOff>
      <xdr:row>13</xdr:row>
      <xdr:rowOff>115959</xdr:rowOff>
    </xdr:from>
    <xdr:to>
      <xdr:col>11</xdr:col>
      <xdr:colOff>877956</xdr:colOff>
      <xdr:row>14</xdr:row>
      <xdr:rowOff>2</xdr:rowOff>
    </xdr:to>
    <xdr:cxnSp macro="">
      <xdr:nvCxnSpPr>
        <xdr:cNvPr id="6" name="Gewinkelte Verbindung 5">
          <a:extLst>
            <a:ext uri="{FF2B5EF4-FFF2-40B4-BE49-F238E27FC236}">
              <a16:creationId xmlns:a16="http://schemas.microsoft.com/office/drawing/2014/main" id="{00000000-0008-0000-0200-000006000000}"/>
            </a:ext>
          </a:extLst>
        </xdr:cNvPr>
        <xdr:cNvCxnSpPr/>
      </xdr:nvCxnSpPr>
      <xdr:spPr>
        <a:xfrm rot="10800000" flipV="1">
          <a:off x="6501848" y="2385394"/>
          <a:ext cx="2807804" cy="74543"/>
        </a:xfrm>
        <a:prstGeom prst="bentConnector3">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629071</xdr:colOff>
      <xdr:row>10</xdr:row>
      <xdr:rowOff>149087</xdr:rowOff>
    </xdr:from>
    <xdr:to>
      <xdr:col>8</xdr:col>
      <xdr:colOff>472109</xdr:colOff>
      <xdr:row>14</xdr:row>
      <xdr:rowOff>27898</xdr:rowOff>
    </xdr:to>
    <xdr:cxnSp macro="">
      <xdr:nvCxnSpPr>
        <xdr:cNvPr id="56" name="Gerade Verbindung mit Pfeil 55">
          <a:extLst>
            <a:ext uri="{FF2B5EF4-FFF2-40B4-BE49-F238E27FC236}">
              <a16:creationId xmlns:a16="http://schemas.microsoft.com/office/drawing/2014/main" id="{00000000-0008-0000-0200-000038000000}"/>
            </a:ext>
          </a:extLst>
        </xdr:cNvPr>
        <xdr:cNvCxnSpPr>
          <a:endCxn id="55" idx="1"/>
        </xdr:cNvCxnSpPr>
      </xdr:nvCxnSpPr>
      <xdr:spPr>
        <a:xfrm flipH="1">
          <a:off x="6012767" y="1863587"/>
          <a:ext cx="605038" cy="62424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208255</xdr:colOff>
      <xdr:row>13</xdr:row>
      <xdr:rowOff>54362</xdr:rowOff>
    </xdr:from>
    <xdr:to>
      <xdr:col>8</xdr:col>
      <xdr:colOff>364434</xdr:colOff>
      <xdr:row>14</xdr:row>
      <xdr:rowOff>41416</xdr:rowOff>
    </xdr:to>
    <xdr:sp macro="" textlink="">
      <xdr:nvSpPr>
        <xdr:cNvPr id="72" name="Ellipse 71">
          <a:extLst>
            <a:ext uri="{FF2B5EF4-FFF2-40B4-BE49-F238E27FC236}">
              <a16:creationId xmlns:a16="http://schemas.microsoft.com/office/drawing/2014/main" id="{00000000-0008-0000-0200-000048000000}"/>
            </a:ext>
          </a:extLst>
        </xdr:cNvPr>
        <xdr:cNvSpPr/>
      </xdr:nvSpPr>
      <xdr:spPr>
        <a:xfrm>
          <a:off x="6353951" y="2323797"/>
          <a:ext cx="156179" cy="17755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11</xdr:col>
      <xdr:colOff>1021410</xdr:colOff>
      <xdr:row>10</xdr:row>
      <xdr:rowOff>19789</xdr:rowOff>
    </xdr:from>
    <xdr:to>
      <xdr:col>11</xdr:col>
      <xdr:colOff>1024145</xdr:colOff>
      <xdr:row>14</xdr:row>
      <xdr:rowOff>19573</xdr:rowOff>
    </xdr:to>
    <xdr:cxnSp macro="">
      <xdr:nvCxnSpPr>
        <xdr:cNvPr id="89" name="Gerade Verbindung mit Pfeil 88">
          <a:extLst>
            <a:ext uri="{FF2B5EF4-FFF2-40B4-BE49-F238E27FC236}">
              <a16:creationId xmlns:a16="http://schemas.microsoft.com/office/drawing/2014/main" id="{00000000-0008-0000-0200-000059000000}"/>
            </a:ext>
          </a:extLst>
        </xdr:cNvPr>
        <xdr:cNvCxnSpPr/>
      </xdr:nvCxnSpPr>
      <xdr:spPr>
        <a:xfrm flipH="1">
          <a:off x="9453106" y="1734289"/>
          <a:ext cx="2735" cy="745219"/>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617251</xdr:colOff>
      <xdr:row>14</xdr:row>
      <xdr:rowOff>170630</xdr:rowOff>
    </xdr:from>
    <xdr:to>
      <xdr:col>11</xdr:col>
      <xdr:colOff>1018760</xdr:colOff>
      <xdr:row>16</xdr:row>
      <xdr:rowOff>56330</xdr:rowOff>
    </xdr:to>
    <xdr:sp macro="" textlink="">
      <xdr:nvSpPr>
        <xdr:cNvPr id="39" name="Rechteck 38">
          <a:extLst>
            <a:ext uri="{FF2B5EF4-FFF2-40B4-BE49-F238E27FC236}">
              <a16:creationId xmlns:a16="http://schemas.microsoft.com/office/drawing/2014/main" id="{00000000-0008-0000-0200-000027000000}"/>
            </a:ext>
          </a:extLst>
        </xdr:cNvPr>
        <xdr:cNvSpPr/>
      </xdr:nvSpPr>
      <xdr:spPr>
        <a:xfrm>
          <a:off x="6000947" y="2630565"/>
          <a:ext cx="3449509" cy="266700"/>
        </a:xfrm>
        <a:prstGeom prst="rect">
          <a:avLst/>
        </a:prstGeom>
        <a:noFill/>
        <a:ln w="3810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8</xdr:col>
      <xdr:colOff>591045</xdr:colOff>
      <xdr:row>31</xdr:row>
      <xdr:rowOff>8881</xdr:rowOff>
    </xdr:from>
    <xdr:to>
      <xdr:col>10</xdr:col>
      <xdr:colOff>656558</xdr:colOff>
      <xdr:row>31</xdr:row>
      <xdr:rowOff>225254</xdr:rowOff>
    </xdr:to>
    <xdr:grpSp>
      <xdr:nvGrpSpPr>
        <xdr:cNvPr id="2" name="Gruppieren 1">
          <a:extLst>
            <a:ext uri="{FF2B5EF4-FFF2-40B4-BE49-F238E27FC236}">
              <a16:creationId xmlns:a16="http://schemas.microsoft.com/office/drawing/2014/main" id="{00000000-0008-0000-0200-000002000000}"/>
            </a:ext>
          </a:extLst>
        </xdr:cNvPr>
        <xdr:cNvGrpSpPr/>
      </xdr:nvGrpSpPr>
      <xdr:grpSpPr>
        <a:xfrm>
          <a:off x="6736741" y="5856403"/>
          <a:ext cx="1589513" cy="216373"/>
          <a:chOff x="6761589" y="5881252"/>
          <a:chExt cx="1589513" cy="216373"/>
        </a:xfrm>
      </xdr:grpSpPr>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5"/>
          <a:srcRect l="40861" t="91035" r="45762" b="6052"/>
          <a:stretch/>
        </xdr:blipFill>
        <xdr:spPr>
          <a:xfrm>
            <a:off x="6761589" y="5881252"/>
            <a:ext cx="1589513" cy="216373"/>
          </a:xfrm>
          <a:prstGeom prst="rect">
            <a:avLst/>
          </a:prstGeom>
        </xdr:spPr>
      </xdr:pic>
      <xdr:sp macro="" textlink="">
        <xdr:nvSpPr>
          <xdr:cNvPr id="50" name="Ellipse 49">
            <a:extLst>
              <a:ext uri="{FF2B5EF4-FFF2-40B4-BE49-F238E27FC236}">
                <a16:creationId xmlns:a16="http://schemas.microsoft.com/office/drawing/2014/main" id="{00000000-0008-0000-0200-000032000000}"/>
              </a:ext>
            </a:extLst>
          </xdr:cNvPr>
          <xdr:cNvSpPr/>
        </xdr:nvSpPr>
        <xdr:spPr>
          <a:xfrm>
            <a:off x="8142167" y="5919689"/>
            <a:ext cx="139615" cy="15684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grpSp>
    <xdr:clientData/>
  </xdr:twoCellAnchor>
  <xdr:twoCellAnchor>
    <xdr:from>
      <xdr:col>3</xdr:col>
      <xdr:colOff>761171</xdr:colOff>
      <xdr:row>29</xdr:row>
      <xdr:rowOff>95666</xdr:rowOff>
    </xdr:from>
    <xdr:to>
      <xdr:col>4</xdr:col>
      <xdr:colOff>347869</xdr:colOff>
      <xdr:row>30</xdr:row>
      <xdr:rowOff>16566</xdr:rowOff>
    </xdr:to>
    <xdr:sp macro="" textlink="">
      <xdr:nvSpPr>
        <xdr:cNvPr id="51" name="Ellipse 50">
          <a:extLst>
            <a:ext uri="{FF2B5EF4-FFF2-40B4-BE49-F238E27FC236}">
              <a16:creationId xmlns:a16="http://schemas.microsoft.com/office/drawing/2014/main" id="{00000000-0008-0000-0200-000033000000}"/>
            </a:ext>
          </a:extLst>
        </xdr:cNvPr>
        <xdr:cNvSpPr/>
      </xdr:nvSpPr>
      <xdr:spPr>
        <a:xfrm>
          <a:off x="3096867" y="5587036"/>
          <a:ext cx="348698" cy="1114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4</xdr:col>
      <xdr:colOff>115956</xdr:colOff>
      <xdr:row>27</xdr:row>
      <xdr:rowOff>182217</xdr:rowOff>
    </xdr:from>
    <xdr:to>
      <xdr:col>4</xdr:col>
      <xdr:colOff>207065</xdr:colOff>
      <xdr:row>29</xdr:row>
      <xdr:rowOff>74543</xdr:rowOff>
    </xdr:to>
    <xdr:cxnSp macro="">
      <xdr:nvCxnSpPr>
        <xdr:cNvPr id="52" name="Gerade Verbindung mit Pfeil 51">
          <a:extLst>
            <a:ext uri="{FF2B5EF4-FFF2-40B4-BE49-F238E27FC236}">
              <a16:creationId xmlns:a16="http://schemas.microsoft.com/office/drawing/2014/main" id="{00000000-0008-0000-0200-000034000000}"/>
            </a:ext>
          </a:extLst>
        </xdr:cNvPr>
        <xdr:cNvCxnSpPr/>
      </xdr:nvCxnSpPr>
      <xdr:spPr>
        <a:xfrm>
          <a:off x="3213652" y="5292587"/>
          <a:ext cx="91109" cy="27332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532572</xdr:colOff>
      <xdr:row>14</xdr:row>
      <xdr:rowOff>472</xdr:rowOff>
    </xdr:from>
    <xdr:to>
      <xdr:col>11</xdr:col>
      <xdr:colOff>1034222</xdr:colOff>
      <xdr:row>14</xdr:row>
      <xdr:rowOff>173935</xdr:rowOff>
    </xdr:to>
    <xdr:sp macro="" textlink="">
      <xdr:nvSpPr>
        <xdr:cNvPr id="84" name="Ellipse 83">
          <a:extLst>
            <a:ext uri="{FF2B5EF4-FFF2-40B4-BE49-F238E27FC236}">
              <a16:creationId xmlns:a16="http://schemas.microsoft.com/office/drawing/2014/main" id="{00000000-0008-0000-0200-000054000000}"/>
            </a:ext>
          </a:extLst>
        </xdr:cNvPr>
        <xdr:cNvSpPr/>
      </xdr:nvSpPr>
      <xdr:spPr>
        <a:xfrm flipH="1">
          <a:off x="8964268" y="2460407"/>
          <a:ext cx="501650" cy="173463"/>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9</xdr:col>
      <xdr:colOff>473886</xdr:colOff>
      <xdr:row>14</xdr:row>
      <xdr:rowOff>163582</xdr:rowOff>
    </xdr:from>
    <xdr:to>
      <xdr:col>10</xdr:col>
      <xdr:colOff>363192</xdr:colOff>
      <xdr:row>16</xdr:row>
      <xdr:rowOff>49697</xdr:rowOff>
    </xdr:to>
    <xdr:sp macro="" textlink="">
      <xdr:nvSpPr>
        <xdr:cNvPr id="53" name="Textfeld 2">
          <a:extLst>
            <a:ext uri="{FF2B5EF4-FFF2-40B4-BE49-F238E27FC236}">
              <a16:creationId xmlns:a16="http://schemas.microsoft.com/office/drawing/2014/main" id="{448765CC-4A33-463F-A96A-6666B5274C34}"/>
            </a:ext>
          </a:extLst>
        </xdr:cNvPr>
        <xdr:cNvSpPr txBox="1">
          <a:spLocks noChangeArrowheads="1"/>
        </xdr:cNvSpPr>
      </xdr:nvSpPr>
      <xdr:spPr bwMode="auto">
        <a:xfrm>
          <a:off x="7381582" y="2623517"/>
          <a:ext cx="651306" cy="26711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0000"/>
            </a:lnSpc>
            <a:spcAft>
              <a:spcPts val="0"/>
            </a:spcAft>
          </a:pPr>
          <a:r>
            <a:rPr lang="de-AT" sz="1600" b="1">
              <a:effectLst/>
              <a:latin typeface="Arial" panose="020B0604020202020204" pitchFamily="34" charset="0"/>
              <a:ea typeface="Arial" panose="020B0604020202020204" pitchFamily="34" charset="0"/>
              <a:cs typeface="Times New Roman" panose="02020603050405020304" pitchFamily="18" charset="0"/>
            </a:rPr>
            <a:t>Entf</a:t>
          </a:r>
          <a:endParaRPr lang="de-AT" sz="11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xdr:from>
      <xdr:col>9</xdr:col>
      <xdr:colOff>485481</xdr:colOff>
      <xdr:row>24</xdr:row>
      <xdr:rowOff>332546</xdr:rowOff>
    </xdr:from>
    <xdr:to>
      <xdr:col>10</xdr:col>
      <xdr:colOff>374787</xdr:colOff>
      <xdr:row>27</xdr:row>
      <xdr:rowOff>21302</xdr:rowOff>
    </xdr:to>
    <xdr:sp macro="" textlink="">
      <xdr:nvSpPr>
        <xdr:cNvPr id="54" name="Textfeld 2">
          <a:extLst>
            <a:ext uri="{FF2B5EF4-FFF2-40B4-BE49-F238E27FC236}">
              <a16:creationId xmlns:a16="http://schemas.microsoft.com/office/drawing/2014/main" id="{5D284915-8CA9-4D1D-88BA-003F45914AB3}"/>
            </a:ext>
          </a:extLst>
        </xdr:cNvPr>
        <xdr:cNvSpPr txBox="1">
          <a:spLocks noChangeArrowheads="1"/>
        </xdr:cNvSpPr>
      </xdr:nvSpPr>
      <xdr:spPr bwMode="auto">
        <a:xfrm>
          <a:off x="7393177" y="4772024"/>
          <a:ext cx="651306" cy="334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0000"/>
            </a:lnSpc>
            <a:spcAft>
              <a:spcPts val="0"/>
            </a:spcAft>
          </a:pPr>
          <a:r>
            <a:rPr lang="de-AT" sz="1600" b="1">
              <a:effectLst/>
              <a:latin typeface="Arial" panose="020B0604020202020204" pitchFamily="34" charset="0"/>
              <a:ea typeface="Arial" panose="020B0604020202020204" pitchFamily="34" charset="0"/>
              <a:cs typeface="Times New Roman" panose="02020603050405020304" pitchFamily="18" charset="0"/>
            </a:rPr>
            <a:t>Entf</a:t>
          </a:r>
          <a:endParaRPr lang="de-AT" sz="11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xdr:from>
      <xdr:col>10</xdr:col>
      <xdr:colOff>626682</xdr:colOff>
      <xdr:row>30</xdr:row>
      <xdr:rowOff>8695</xdr:rowOff>
    </xdr:from>
    <xdr:to>
      <xdr:col>11</xdr:col>
      <xdr:colOff>177882</xdr:colOff>
      <xdr:row>31</xdr:row>
      <xdr:rowOff>98995</xdr:rowOff>
    </xdr:to>
    <xdr:sp macro="" textlink="">
      <xdr:nvSpPr>
        <xdr:cNvPr id="49" name="Textfeld 48">
          <a:extLst>
            <a:ext uri="{FF2B5EF4-FFF2-40B4-BE49-F238E27FC236}">
              <a16:creationId xmlns:a16="http://schemas.microsoft.com/office/drawing/2014/main" id="{00000000-0008-0000-0200-000031000000}"/>
            </a:ext>
          </a:extLst>
        </xdr:cNvPr>
        <xdr:cNvSpPr txBox="1"/>
      </xdr:nvSpPr>
      <xdr:spPr>
        <a:xfrm>
          <a:off x="8296378" y="5665717"/>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4.</a:t>
          </a:r>
        </a:p>
      </xdr:txBody>
    </xdr:sp>
    <xdr:clientData/>
  </xdr:twoCellAnchor>
  <xdr:twoCellAnchor>
    <xdr:from>
      <xdr:col>6</xdr:col>
      <xdr:colOff>210068</xdr:colOff>
      <xdr:row>24</xdr:row>
      <xdr:rowOff>120926</xdr:rowOff>
    </xdr:from>
    <xdr:to>
      <xdr:col>6</xdr:col>
      <xdr:colOff>523268</xdr:colOff>
      <xdr:row>25</xdr:row>
      <xdr:rowOff>20726</xdr:rowOff>
    </xdr:to>
    <xdr:sp macro="" textlink="">
      <xdr:nvSpPr>
        <xdr:cNvPr id="22" name="Textfeld 21">
          <a:extLst>
            <a:ext uri="{FF2B5EF4-FFF2-40B4-BE49-F238E27FC236}">
              <a16:creationId xmlns:a16="http://schemas.microsoft.com/office/drawing/2014/main" id="{00000000-0008-0000-0200-000016000000}"/>
            </a:ext>
          </a:extLst>
        </xdr:cNvPr>
        <xdr:cNvSpPr txBox="1"/>
      </xdr:nvSpPr>
      <xdr:spPr>
        <a:xfrm>
          <a:off x="4831764" y="4560404"/>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142876</xdr:colOff>
      <xdr:row>2</xdr:row>
      <xdr:rowOff>180975</xdr:rowOff>
    </xdr:from>
    <xdr:to>
      <xdr:col>0</xdr:col>
      <xdr:colOff>610875</xdr:colOff>
      <xdr:row>5</xdr:row>
      <xdr:rowOff>57027</xdr:rowOff>
    </xdr:to>
    <xdr:pic>
      <xdr:nvPicPr>
        <xdr:cNvPr id="18" name="Grafik 17" descr="Bildergebnis für fragezeichen">
          <a:extLst>
            <a:ext uri="{FF2B5EF4-FFF2-40B4-BE49-F238E27FC236}">
              <a16:creationId xmlns:a16="http://schemas.microsoft.com/office/drawing/2014/main" id="{00000000-0008-0000-0300-00001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376"/>
        <a:stretch/>
      </xdr:blipFill>
      <xdr:spPr bwMode="auto">
        <a:xfrm>
          <a:off x="142876" y="952500"/>
          <a:ext cx="467999" cy="752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7</xdr:row>
      <xdr:rowOff>159995</xdr:rowOff>
    </xdr:from>
    <xdr:to>
      <xdr:col>0</xdr:col>
      <xdr:colOff>591472</xdr:colOff>
      <xdr:row>10</xdr:row>
      <xdr:rowOff>28575</xdr:rowOff>
    </xdr:to>
    <xdr:pic>
      <xdr:nvPicPr>
        <xdr:cNvPr id="19" name="Grafik 18" descr="Bildergebnis für fragezeichen">
          <a:extLst>
            <a:ext uri="{FF2B5EF4-FFF2-40B4-BE49-F238E27FC236}">
              <a16:creationId xmlns:a16="http://schemas.microsoft.com/office/drawing/2014/main" id="{00000000-0008-0000-0300-00001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8376"/>
        <a:stretch/>
      </xdr:blipFill>
      <xdr:spPr bwMode="auto">
        <a:xfrm>
          <a:off x="104775" y="3693770"/>
          <a:ext cx="486697" cy="7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6</xdr:row>
      <xdr:rowOff>142875</xdr:rowOff>
    </xdr:from>
    <xdr:to>
      <xdr:col>0</xdr:col>
      <xdr:colOff>726736</xdr:colOff>
      <xdr:row>6</xdr:row>
      <xdr:rowOff>971550</xdr:rowOff>
    </xdr:to>
    <xdr:pic>
      <xdr:nvPicPr>
        <xdr:cNvPr id="20" name="Grafik 19" descr="Bildergebnis für light bulb clip art">
          <a:extLst>
            <a:ext uri="{FF2B5EF4-FFF2-40B4-BE49-F238E27FC236}">
              <a16:creationId xmlns:a16="http://schemas.microsoft.com/office/drawing/2014/main" id="{00000000-0008-0000-0300-000014000000}"/>
            </a:ext>
          </a:extLst>
        </xdr:cNvPr>
        <xdr:cNvPicPr>
          <a:picLocks noChangeAspect="1" noChangeArrowheads="1"/>
        </xdr:cNvPicPr>
      </xdr:nvPicPr>
      <xdr:blipFill rotWithShape="1">
        <a:blip xmlns:r="http://schemas.openxmlformats.org/officeDocument/2006/relationships" r:embed="rId3" cstate="print">
          <a:biLevel thresh="25000"/>
          <a:extLst>
            <a:ext uri="{28A0092B-C50C-407E-A947-70E740481C1C}">
              <a14:useLocalDpi xmlns:a14="http://schemas.microsoft.com/office/drawing/2010/main" val="0"/>
            </a:ext>
          </a:extLst>
        </a:blip>
        <a:srcRect l="23000" t="17667" r="23500" b="15167"/>
        <a:stretch/>
      </xdr:blipFill>
      <xdr:spPr bwMode="auto">
        <a:xfrm>
          <a:off x="66675" y="2381250"/>
          <a:ext cx="660061" cy="828675"/>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123826</xdr:colOff>
      <xdr:row>10</xdr:row>
      <xdr:rowOff>133350</xdr:rowOff>
    </xdr:from>
    <xdr:to>
      <xdr:col>0</xdr:col>
      <xdr:colOff>638175</xdr:colOff>
      <xdr:row>10</xdr:row>
      <xdr:rowOff>788616</xdr:rowOff>
    </xdr:to>
    <xdr:pic>
      <xdr:nvPicPr>
        <xdr:cNvPr id="21" name="Grafik 20" descr="Bildergebnis für light bulb clip art">
          <a:extLst>
            <a:ext uri="{FF2B5EF4-FFF2-40B4-BE49-F238E27FC236}">
              <a16:creationId xmlns:a16="http://schemas.microsoft.com/office/drawing/2014/main" id="{00000000-0008-0000-0300-000015000000}"/>
            </a:ext>
          </a:extLst>
        </xdr:cNvPr>
        <xdr:cNvPicPr>
          <a:picLocks noChangeAspect="1" noChangeArrowheads="1"/>
        </xdr:cNvPicPr>
      </xdr:nvPicPr>
      <xdr:blipFill rotWithShape="1">
        <a:blip xmlns:r="http://schemas.openxmlformats.org/officeDocument/2006/relationships" r:embed="rId4" cstate="print">
          <a:biLevel thresh="25000"/>
          <a:extLst>
            <a:ext uri="{28A0092B-C50C-407E-A947-70E740481C1C}">
              <a14:useLocalDpi xmlns:a14="http://schemas.microsoft.com/office/drawing/2010/main" val="0"/>
            </a:ext>
          </a:extLst>
        </a:blip>
        <a:srcRect l="23000" t="17667" r="23500" b="15167"/>
        <a:stretch/>
      </xdr:blipFill>
      <xdr:spPr bwMode="auto">
        <a:xfrm>
          <a:off x="123826" y="4600575"/>
          <a:ext cx="514349" cy="645741"/>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200026</xdr:colOff>
      <xdr:row>11</xdr:row>
      <xdr:rowOff>188570</xdr:rowOff>
    </xdr:from>
    <xdr:to>
      <xdr:col>0</xdr:col>
      <xdr:colOff>535014</xdr:colOff>
      <xdr:row>14</xdr:row>
      <xdr:rowOff>9525</xdr:rowOff>
    </xdr:to>
    <xdr:pic>
      <xdr:nvPicPr>
        <xdr:cNvPr id="22" name="Grafik 21" descr="Bildergebnis für fragezeichen">
          <a:extLst>
            <a:ext uri="{FF2B5EF4-FFF2-40B4-BE49-F238E27FC236}">
              <a16:creationId xmlns:a16="http://schemas.microsoft.com/office/drawing/2014/main" id="{00000000-0008-0000-0300-000016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376"/>
        <a:stretch/>
      </xdr:blipFill>
      <xdr:spPr bwMode="auto">
        <a:xfrm>
          <a:off x="200026" y="5522570"/>
          <a:ext cx="334988" cy="525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133352</xdr:colOff>
      <xdr:row>14</xdr:row>
      <xdr:rowOff>342900</xdr:rowOff>
    </xdr:from>
    <xdr:to>
      <xdr:col>0</xdr:col>
      <xdr:colOff>672022</xdr:colOff>
      <xdr:row>14</xdr:row>
      <xdr:rowOff>1028700</xdr:rowOff>
    </xdr:to>
    <xdr:pic>
      <xdr:nvPicPr>
        <xdr:cNvPr id="23" name="Grafik 22" descr="Bildergebnis für light bulb clip art">
          <a:extLst>
            <a:ext uri="{FF2B5EF4-FFF2-40B4-BE49-F238E27FC236}">
              <a16:creationId xmlns:a16="http://schemas.microsoft.com/office/drawing/2014/main" id="{00000000-0008-0000-0300-000017000000}"/>
            </a:ext>
          </a:extLst>
        </xdr:cNvPr>
        <xdr:cNvPicPr>
          <a:picLocks noChangeAspect="1" noChangeArrowheads="1"/>
        </xdr:cNvPicPr>
      </xdr:nvPicPr>
      <xdr:blipFill rotWithShape="1">
        <a:blip xmlns:r="http://schemas.openxmlformats.org/officeDocument/2006/relationships" r:embed="rId6" cstate="print">
          <a:biLevel thresh="25000"/>
          <a:extLst>
            <a:ext uri="{28A0092B-C50C-407E-A947-70E740481C1C}">
              <a14:useLocalDpi xmlns:a14="http://schemas.microsoft.com/office/drawing/2010/main" val="0"/>
            </a:ext>
          </a:extLst>
        </a:blip>
        <a:srcRect l="23000" t="17667" r="23500" b="15167"/>
        <a:stretch/>
      </xdr:blipFill>
      <xdr:spPr bwMode="auto">
        <a:xfrm>
          <a:off x="133352" y="6400800"/>
          <a:ext cx="538670" cy="676275"/>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123827</xdr:colOff>
      <xdr:row>19</xdr:row>
      <xdr:rowOff>142875</xdr:rowOff>
    </xdr:from>
    <xdr:to>
      <xdr:col>0</xdr:col>
      <xdr:colOff>662497</xdr:colOff>
      <xdr:row>19</xdr:row>
      <xdr:rowOff>819150</xdr:rowOff>
    </xdr:to>
    <xdr:pic>
      <xdr:nvPicPr>
        <xdr:cNvPr id="24" name="Grafik 23" descr="Bildergebnis für light bulb clip art">
          <a:extLst>
            <a:ext uri="{FF2B5EF4-FFF2-40B4-BE49-F238E27FC236}">
              <a16:creationId xmlns:a16="http://schemas.microsoft.com/office/drawing/2014/main" id="{00000000-0008-0000-0300-000018000000}"/>
            </a:ext>
          </a:extLst>
        </xdr:cNvPr>
        <xdr:cNvPicPr>
          <a:picLocks noChangeAspect="1" noChangeArrowheads="1"/>
        </xdr:cNvPicPr>
      </xdr:nvPicPr>
      <xdr:blipFill rotWithShape="1">
        <a:blip xmlns:r="http://schemas.openxmlformats.org/officeDocument/2006/relationships" r:embed="rId7" cstate="print">
          <a:biLevel thresh="25000"/>
          <a:extLst>
            <a:ext uri="{28A0092B-C50C-407E-A947-70E740481C1C}">
              <a14:useLocalDpi xmlns:a14="http://schemas.microsoft.com/office/drawing/2010/main" val="0"/>
            </a:ext>
          </a:extLst>
        </a:blip>
        <a:srcRect l="23000" t="17667" r="23500" b="15167"/>
        <a:stretch/>
      </xdr:blipFill>
      <xdr:spPr bwMode="auto">
        <a:xfrm>
          <a:off x="123827" y="8486775"/>
          <a:ext cx="538670" cy="676275"/>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209551</xdr:colOff>
      <xdr:row>16</xdr:row>
      <xdr:rowOff>36170</xdr:rowOff>
    </xdr:from>
    <xdr:to>
      <xdr:col>0</xdr:col>
      <xdr:colOff>544539</xdr:colOff>
      <xdr:row>17</xdr:row>
      <xdr:rowOff>142875</xdr:rowOff>
    </xdr:to>
    <xdr:pic>
      <xdr:nvPicPr>
        <xdr:cNvPr id="25" name="Grafik 24" descr="Bildergebnis für fragezeichen">
          <a:extLst>
            <a:ext uri="{FF2B5EF4-FFF2-40B4-BE49-F238E27FC236}">
              <a16:creationId xmlns:a16="http://schemas.microsoft.com/office/drawing/2014/main" id="{00000000-0008-0000-0300-000019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376"/>
        <a:stretch/>
      </xdr:blipFill>
      <xdr:spPr bwMode="auto">
        <a:xfrm>
          <a:off x="209551" y="7570445"/>
          <a:ext cx="334988" cy="525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314325</xdr:colOff>
      <xdr:row>0</xdr:row>
      <xdr:rowOff>28575</xdr:rowOff>
    </xdr:from>
    <xdr:to>
      <xdr:col>6</xdr:col>
      <xdr:colOff>638394</xdr:colOff>
      <xdr:row>1</xdr:row>
      <xdr:rowOff>381000</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86325" y="28575"/>
          <a:ext cx="324069" cy="542925"/>
        </a:xfrm>
        <a:prstGeom prst="rect">
          <a:avLst/>
        </a:prstGeom>
      </xdr:spPr>
    </xdr:pic>
    <xdr:clientData/>
  </xdr:twoCellAnchor>
  <xdr:twoCellAnchor editAs="oneCell">
    <xdr:from>
      <xdr:col>6</xdr:col>
      <xdr:colOff>123825</xdr:colOff>
      <xdr:row>20</xdr:row>
      <xdr:rowOff>152400</xdr:rowOff>
    </xdr:from>
    <xdr:to>
      <xdr:col>6</xdr:col>
      <xdr:colOff>647700</xdr:colOff>
      <xdr:row>23</xdr:row>
      <xdr:rowOff>104775</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695825" y="8867775"/>
          <a:ext cx="523875" cy="52387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BD379"/>
  </sheetPr>
  <dimension ref="A1:J106"/>
  <sheetViews>
    <sheetView showGridLines="0" tabSelected="1" zoomScaleNormal="100" workbookViewId="0">
      <selection sqref="A1:G1"/>
    </sheetView>
  </sheetViews>
  <sheetFormatPr baseColWidth="10" defaultColWidth="11.42578125" defaultRowHeight="15" x14ac:dyDescent="0.25"/>
  <cols>
    <col min="1" max="1" width="13.28515625" style="2" customWidth="1"/>
    <col min="2" max="2" width="10.140625" style="2" customWidth="1"/>
    <col min="3" max="3" width="12.28515625" style="2" customWidth="1"/>
    <col min="4" max="6" width="11.42578125" style="2"/>
    <col min="7" max="7" width="16.28515625" style="2" customWidth="1"/>
    <col min="8" max="16384" width="11.42578125" style="2"/>
  </cols>
  <sheetData>
    <row r="1" spans="1:10" ht="41.25" customHeight="1" x14ac:dyDescent="0.25">
      <c r="A1" s="324" t="s">
        <v>184</v>
      </c>
      <c r="B1" s="325"/>
      <c r="C1" s="325"/>
      <c r="D1" s="325"/>
      <c r="E1" s="325"/>
      <c r="F1" s="325"/>
      <c r="G1" s="326"/>
    </row>
    <row r="2" spans="1:10" ht="9" customHeight="1" x14ac:dyDescent="0.25">
      <c r="A2" s="52"/>
      <c r="B2" s="53"/>
      <c r="C2" s="53"/>
      <c r="D2" s="53"/>
      <c r="E2" s="53"/>
      <c r="F2" s="53"/>
      <c r="G2" s="54"/>
    </row>
    <row r="3" spans="1:10" x14ac:dyDescent="0.25">
      <c r="A3" s="336" t="s">
        <v>186</v>
      </c>
      <c r="B3" s="337"/>
      <c r="C3" s="337"/>
      <c r="D3" s="337"/>
      <c r="E3" s="337"/>
      <c r="F3" s="337"/>
      <c r="G3" s="338"/>
    </row>
    <row r="4" spans="1:10" x14ac:dyDescent="0.25">
      <c r="A4" s="336"/>
      <c r="B4" s="337"/>
      <c r="C4" s="337"/>
      <c r="D4" s="337"/>
      <c r="E4" s="337"/>
      <c r="F4" s="337"/>
      <c r="G4" s="338"/>
    </row>
    <row r="5" spans="1:10" ht="17.25" customHeight="1" x14ac:dyDescent="0.25">
      <c r="A5" s="336"/>
      <c r="B5" s="337"/>
      <c r="C5" s="337"/>
      <c r="D5" s="337"/>
      <c r="E5" s="337"/>
      <c r="F5" s="337"/>
      <c r="G5" s="338"/>
    </row>
    <row r="6" spans="1:10" ht="3.75" customHeight="1" x14ac:dyDescent="0.25">
      <c r="A6" s="336" t="s">
        <v>188</v>
      </c>
      <c r="B6" s="339"/>
      <c r="C6" s="339"/>
      <c r="D6" s="339"/>
      <c r="E6" s="339"/>
      <c r="F6" s="339"/>
      <c r="G6" s="340"/>
    </row>
    <row r="7" spans="1:10" x14ac:dyDescent="0.25">
      <c r="A7" s="341"/>
      <c r="B7" s="339"/>
      <c r="C7" s="339"/>
      <c r="D7" s="339"/>
      <c r="E7" s="339"/>
      <c r="F7" s="339"/>
      <c r="G7" s="340"/>
      <c r="I7" s="12"/>
    </row>
    <row r="8" spans="1:10" x14ac:dyDescent="0.25">
      <c r="A8" s="341"/>
      <c r="B8" s="339"/>
      <c r="C8" s="339"/>
      <c r="D8" s="339"/>
      <c r="E8" s="339"/>
      <c r="F8" s="339"/>
      <c r="G8" s="340"/>
    </row>
    <row r="9" spans="1:10" ht="12.75" customHeight="1" x14ac:dyDescent="0.25">
      <c r="A9" s="341"/>
      <c r="B9" s="339"/>
      <c r="C9" s="339"/>
      <c r="D9" s="339"/>
      <c r="E9" s="339"/>
      <c r="F9" s="339"/>
      <c r="G9" s="340"/>
      <c r="J9" s="12"/>
    </row>
    <row r="10" spans="1:10" ht="16.5" customHeight="1" x14ac:dyDescent="0.25">
      <c r="A10" s="336" t="s">
        <v>105</v>
      </c>
      <c r="B10" s="337"/>
      <c r="C10" s="337"/>
      <c r="D10" s="337"/>
      <c r="E10" s="337"/>
      <c r="F10" s="337"/>
      <c r="G10" s="338"/>
    </row>
    <row r="11" spans="1:10" ht="11.25" customHeight="1" x14ac:dyDescent="0.25">
      <c r="A11" s="336"/>
      <c r="B11" s="337"/>
      <c r="C11" s="337"/>
      <c r="D11" s="337"/>
      <c r="E11" s="337"/>
      <c r="F11" s="337"/>
      <c r="G11" s="338"/>
    </row>
    <row r="12" spans="1:10" x14ac:dyDescent="0.25">
      <c r="A12" s="336"/>
      <c r="B12" s="337"/>
      <c r="C12" s="337"/>
      <c r="D12" s="337"/>
      <c r="E12" s="337"/>
      <c r="F12" s="337"/>
      <c r="G12" s="338"/>
    </row>
    <row r="13" spans="1:10" ht="14.25" customHeight="1" x14ac:dyDescent="0.25">
      <c r="A13" s="336"/>
      <c r="B13" s="337"/>
      <c r="C13" s="337"/>
      <c r="D13" s="337"/>
      <c r="E13" s="337"/>
      <c r="F13" s="337"/>
      <c r="G13" s="338"/>
    </row>
    <row r="14" spans="1:10" ht="12" customHeight="1" x14ac:dyDescent="0.25">
      <c r="A14" s="342" t="s">
        <v>185</v>
      </c>
      <c r="B14" s="343"/>
      <c r="C14" s="343"/>
      <c r="D14" s="343"/>
      <c r="E14" s="343"/>
      <c r="F14" s="343"/>
      <c r="G14" s="344"/>
    </row>
    <row r="15" spans="1:10" ht="18.75" customHeight="1" x14ac:dyDescent="0.25">
      <c r="A15" s="342"/>
      <c r="B15" s="343"/>
      <c r="C15" s="343"/>
      <c r="D15" s="343"/>
      <c r="E15" s="343"/>
      <c r="F15" s="343"/>
      <c r="G15" s="344"/>
    </row>
    <row r="16" spans="1:10" ht="16.5" customHeight="1" x14ac:dyDescent="0.25">
      <c r="A16" s="342"/>
      <c r="B16" s="343"/>
      <c r="C16" s="343"/>
      <c r="D16" s="343"/>
      <c r="E16" s="343"/>
      <c r="F16" s="343"/>
      <c r="G16" s="344"/>
    </row>
    <row r="17" spans="1:7" ht="18.75" x14ac:dyDescent="0.3">
      <c r="A17" s="77" t="s">
        <v>106</v>
      </c>
      <c r="B17" s="3"/>
      <c r="C17" s="3"/>
      <c r="D17" s="3"/>
      <c r="E17" s="3"/>
      <c r="F17" s="3"/>
      <c r="G17" s="56"/>
    </row>
    <row r="18" spans="1:7" ht="10.5" customHeight="1" x14ac:dyDescent="0.25">
      <c r="A18" s="55"/>
      <c r="B18" s="3"/>
      <c r="C18" s="3"/>
      <c r="D18" s="3"/>
      <c r="E18" s="3"/>
      <c r="F18" s="3"/>
      <c r="G18" s="56"/>
    </row>
    <row r="19" spans="1:7" ht="20.25" customHeight="1" x14ac:dyDescent="0.25">
      <c r="A19" s="55"/>
      <c r="B19" s="3"/>
      <c r="C19" s="3"/>
      <c r="D19" s="3"/>
      <c r="E19" s="3"/>
      <c r="F19" s="3"/>
      <c r="G19" s="56"/>
    </row>
    <row r="20" spans="1:7" ht="15" customHeight="1" x14ac:dyDescent="0.25">
      <c r="A20" s="284" t="s">
        <v>130</v>
      </c>
      <c r="B20" s="285"/>
      <c r="C20" s="285"/>
      <c r="D20" s="285"/>
      <c r="E20" s="285"/>
      <c r="F20" s="3"/>
      <c r="G20" s="56"/>
    </row>
    <row r="21" spans="1:7" ht="18" customHeight="1" x14ac:dyDescent="0.25">
      <c r="A21" s="62"/>
      <c r="B21" s="63"/>
      <c r="C21" s="63"/>
      <c r="D21" s="63"/>
      <c r="E21" s="63"/>
      <c r="F21" s="3"/>
      <c r="G21" s="56"/>
    </row>
    <row r="22" spans="1:7" x14ac:dyDescent="0.25">
      <c r="A22" s="55"/>
      <c r="B22" s="3"/>
      <c r="C22" s="3"/>
      <c r="D22" s="3"/>
      <c r="E22" s="3"/>
      <c r="F22" s="3"/>
      <c r="G22" s="56"/>
    </row>
    <row r="23" spans="1:7" ht="16.5" customHeight="1" x14ac:dyDescent="0.25">
      <c r="A23" s="284" t="s">
        <v>147</v>
      </c>
      <c r="B23" s="285"/>
      <c r="C23" s="285"/>
      <c r="D23" s="21"/>
      <c r="E23" s="21"/>
      <c r="F23" s="21"/>
      <c r="G23" s="57"/>
    </row>
    <row r="24" spans="1:7" ht="18.75" x14ac:dyDescent="0.25">
      <c r="A24" s="277" t="s">
        <v>181</v>
      </c>
      <c r="B24" s="278"/>
      <c r="C24" s="278"/>
      <c r="D24" s="278"/>
      <c r="E24" s="278"/>
      <c r="F24" s="278"/>
      <c r="G24" s="279"/>
    </row>
    <row r="25" spans="1:7" x14ac:dyDescent="0.25">
      <c r="A25" s="280" t="s">
        <v>178</v>
      </c>
      <c r="B25" s="281"/>
      <c r="C25" s="281"/>
      <c r="D25" s="281"/>
      <c r="E25" s="281"/>
      <c r="F25" s="281"/>
      <c r="G25" s="282"/>
    </row>
    <row r="26" spans="1:7" x14ac:dyDescent="0.25">
      <c r="A26" s="283"/>
      <c r="B26" s="281"/>
      <c r="C26" s="281"/>
      <c r="D26" s="281"/>
      <c r="E26" s="281"/>
      <c r="F26" s="281"/>
      <c r="G26" s="282"/>
    </row>
    <row r="27" spans="1:7" x14ac:dyDescent="0.25">
      <c r="A27" s="283"/>
      <c r="B27" s="281"/>
      <c r="C27" s="281"/>
      <c r="D27" s="281"/>
      <c r="E27" s="281"/>
      <c r="F27" s="281"/>
      <c r="G27" s="282"/>
    </row>
    <row r="28" spans="1:7" ht="12" hidden="1" customHeight="1" x14ac:dyDescent="0.25">
      <c r="A28" s="283"/>
      <c r="B28" s="281"/>
      <c r="C28" s="281"/>
      <c r="D28" s="281"/>
      <c r="E28" s="281"/>
      <c r="F28" s="281"/>
      <c r="G28" s="282"/>
    </row>
    <row r="29" spans="1:7" ht="7.5" hidden="1" customHeight="1" x14ac:dyDescent="0.25">
      <c r="A29" s="283"/>
      <c r="B29" s="281"/>
      <c r="C29" s="281"/>
      <c r="D29" s="281"/>
      <c r="E29" s="281"/>
      <c r="F29" s="281"/>
      <c r="G29" s="282"/>
    </row>
    <row r="30" spans="1:7" ht="27" customHeight="1" x14ac:dyDescent="0.25">
      <c r="A30" s="283"/>
      <c r="B30" s="281"/>
      <c r="C30" s="281"/>
      <c r="D30" s="281"/>
      <c r="E30" s="281"/>
      <c r="F30" s="281"/>
      <c r="G30" s="282"/>
    </row>
    <row r="31" spans="1:7" ht="0.75" customHeight="1" x14ac:dyDescent="0.25">
      <c r="A31" s="283"/>
      <c r="B31" s="281"/>
      <c r="C31" s="281"/>
      <c r="D31" s="281"/>
      <c r="E31" s="281"/>
      <c r="F31" s="281"/>
      <c r="G31" s="282"/>
    </row>
    <row r="32" spans="1:7" ht="18.75" x14ac:dyDescent="0.25">
      <c r="A32" s="277" t="s">
        <v>180</v>
      </c>
      <c r="B32" s="278"/>
      <c r="C32" s="278"/>
      <c r="D32" s="278"/>
      <c r="E32" s="278"/>
      <c r="F32" s="278"/>
      <c r="G32" s="279"/>
    </row>
    <row r="33" spans="1:7" ht="15" customHeight="1" x14ac:dyDescent="0.25">
      <c r="A33" s="280" t="s">
        <v>179</v>
      </c>
      <c r="B33" s="281"/>
      <c r="C33" s="281"/>
      <c r="D33" s="281"/>
      <c r="E33" s="281"/>
      <c r="F33" s="281"/>
      <c r="G33" s="282"/>
    </row>
    <row r="34" spans="1:7" ht="15" customHeight="1" x14ac:dyDescent="0.25">
      <c r="A34" s="283"/>
      <c r="B34" s="281"/>
      <c r="C34" s="281"/>
      <c r="D34" s="281"/>
      <c r="E34" s="281"/>
      <c r="F34" s="281"/>
      <c r="G34" s="282"/>
    </row>
    <row r="35" spans="1:7" ht="15.75" customHeight="1" x14ac:dyDescent="0.25">
      <c r="A35" s="283"/>
      <c r="B35" s="281"/>
      <c r="C35" s="281"/>
      <c r="D35" s="281"/>
      <c r="E35" s="281"/>
      <c r="F35" s="281"/>
      <c r="G35" s="282"/>
    </row>
    <row r="36" spans="1:7" ht="21" customHeight="1" x14ac:dyDescent="0.25">
      <c r="A36" s="283"/>
      <c r="B36" s="281"/>
      <c r="C36" s="281"/>
      <c r="D36" s="281"/>
      <c r="E36" s="281"/>
      <c r="F36" s="281"/>
      <c r="G36" s="282"/>
    </row>
    <row r="37" spans="1:7" ht="15.75" customHeight="1" x14ac:dyDescent="0.25">
      <c r="A37" s="55"/>
      <c r="B37" s="3"/>
      <c r="C37" s="3"/>
      <c r="D37" s="3"/>
      <c r="E37" s="3"/>
      <c r="F37" s="3"/>
      <c r="G37" s="56"/>
    </row>
    <row r="38" spans="1:7" x14ac:dyDescent="0.25">
      <c r="A38" s="55"/>
      <c r="B38" s="3"/>
      <c r="C38" s="3"/>
      <c r="D38" s="3"/>
      <c r="E38" s="3"/>
      <c r="F38" s="3"/>
      <c r="G38" s="56"/>
    </row>
    <row r="39" spans="1:7" ht="16.5" x14ac:dyDescent="0.25">
      <c r="A39" s="284" t="s">
        <v>107</v>
      </c>
      <c r="B39" s="285"/>
      <c r="C39" s="285"/>
      <c r="D39" s="3"/>
      <c r="E39" s="3"/>
      <c r="F39" s="3"/>
      <c r="G39" s="56"/>
    </row>
    <row r="40" spans="1:7" ht="15" customHeight="1" x14ac:dyDescent="0.25">
      <c r="A40" s="267" t="s">
        <v>108</v>
      </c>
      <c r="B40" s="3"/>
      <c r="C40" s="3"/>
      <c r="D40" s="3"/>
      <c r="E40" s="3"/>
      <c r="F40" s="3"/>
      <c r="G40" s="56"/>
    </row>
    <row r="41" spans="1:7" ht="9.75" customHeight="1" x14ac:dyDescent="0.25">
      <c r="A41" s="55"/>
      <c r="B41" s="3"/>
      <c r="C41" s="3"/>
      <c r="D41" s="58"/>
      <c r="E41" s="58"/>
      <c r="F41" s="58"/>
      <c r="G41" s="59"/>
    </row>
    <row r="42" spans="1:7" ht="14.25" customHeight="1" x14ac:dyDescent="0.25">
      <c r="A42" s="55"/>
      <c r="B42" s="3"/>
      <c r="C42" s="3"/>
      <c r="D42" s="3"/>
      <c r="E42" s="3"/>
      <c r="F42" s="3"/>
      <c r="G42" s="59"/>
    </row>
    <row r="43" spans="1:7" ht="13.5" customHeight="1" x14ac:dyDescent="0.25">
      <c r="A43" s="55"/>
      <c r="B43" s="3"/>
      <c r="C43" s="3"/>
      <c r="D43" s="3"/>
      <c r="E43" s="3"/>
      <c r="F43" s="3"/>
      <c r="G43" s="59"/>
    </row>
    <row r="44" spans="1:7" ht="13.5" customHeight="1" x14ac:dyDescent="0.3">
      <c r="A44" s="215" t="s">
        <v>107</v>
      </c>
      <c r="B44" s="3"/>
      <c r="C44" s="3"/>
      <c r="D44" s="3"/>
      <c r="E44" s="3"/>
      <c r="F44" s="3"/>
      <c r="G44" s="59"/>
    </row>
    <row r="45" spans="1:7" ht="16.5" x14ac:dyDescent="0.3">
      <c r="A45" s="214" t="s">
        <v>158</v>
      </c>
      <c r="B45" s="64"/>
      <c r="C45" s="64"/>
      <c r="D45" s="64"/>
      <c r="E45" s="64"/>
      <c r="F45" s="64"/>
      <c r="G45" s="68"/>
    </row>
    <row r="46" spans="1:7" x14ac:dyDescent="0.25">
      <c r="A46" s="60"/>
      <c r="B46" s="3"/>
      <c r="C46" s="3"/>
      <c r="D46" s="3"/>
      <c r="E46" s="3"/>
      <c r="F46" s="3"/>
      <c r="G46" s="56"/>
    </row>
    <row r="47" spans="1:7" ht="18.75" customHeight="1" x14ac:dyDescent="0.25">
      <c r="A47" s="286" t="s">
        <v>182</v>
      </c>
      <c r="B47" s="287"/>
      <c r="C47" s="287"/>
      <c r="D47" s="287"/>
      <c r="E47" s="287"/>
      <c r="F47" s="287"/>
      <c r="G47" s="288"/>
    </row>
    <row r="48" spans="1:7" ht="15" customHeight="1" x14ac:dyDescent="0.25">
      <c r="A48" s="289"/>
      <c r="B48" s="290"/>
      <c r="C48" s="290"/>
      <c r="D48" s="290"/>
      <c r="E48" s="290"/>
      <c r="F48" s="290"/>
      <c r="G48" s="291"/>
    </row>
    <row r="49" spans="1:7" ht="16.5" customHeight="1" x14ac:dyDescent="0.25">
      <c r="A49" s="292"/>
      <c r="B49" s="293"/>
      <c r="C49" s="293"/>
      <c r="D49" s="293"/>
      <c r="E49" s="293"/>
      <c r="F49" s="293"/>
      <c r="G49" s="294"/>
    </row>
    <row r="50" spans="1:7" ht="13.5" customHeight="1" x14ac:dyDescent="0.25">
      <c r="A50" s="65"/>
      <c r="B50" s="66"/>
      <c r="C50" s="66"/>
      <c r="D50" s="66"/>
      <c r="E50" s="66"/>
      <c r="F50" s="66"/>
      <c r="G50" s="67"/>
    </row>
    <row r="51" spans="1:7" ht="16.5" customHeight="1" x14ac:dyDescent="0.25">
      <c r="A51" s="322" t="s">
        <v>145</v>
      </c>
      <c r="B51" s="323"/>
      <c r="C51" s="323"/>
      <c r="D51" s="323"/>
      <c r="E51" s="323"/>
      <c r="F51" s="323"/>
      <c r="G51" s="76"/>
    </row>
    <row r="52" spans="1:7" ht="15" customHeight="1" x14ac:dyDescent="0.25">
      <c r="A52" s="271" t="s">
        <v>142</v>
      </c>
      <c r="B52" s="272"/>
      <c r="C52" s="272"/>
      <c r="D52" s="272"/>
      <c r="E52" s="272"/>
      <c r="F52" s="272"/>
      <c r="G52" s="56"/>
    </row>
    <row r="53" spans="1:7" ht="15" customHeight="1" x14ac:dyDescent="0.25">
      <c r="A53" s="271" t="s">
        <v>143</v>
      </c>
      <c r="B53" s="272"/>
      <c r="C53" s="272"/>
      <c r="D53" s="272"/>
      <c r="E53" s="272"/>
      <c r="F53" s="272"/>
      <c r="G53" s="56"/>
    </row>
    <row r="54" spans="1:7" ht="15" customHeight="1" x14ac:dyDescent="0.25">
      <c r="A54" s="271" t="s">
        <v>144</v>
      </c>
      <c r="B54" s="272"/>
      <c r="C54" s="272"/>
      <c r="D54" s="272"/>
      <c r="E54" s="272"/>
      <c r="F54" s="272"/>
      <c r="G54" s="56"/>
    </row>
    <row r="55" spans="1:7" ht="15" customHeight="1" x14ac:dyDescent="0.25">
      <c r="A55" s="273" t="s">
        <v>190</v>
      </c>
      <c r="B55" s="274"/>
      <c r="C55" s="274"/>
      <c r="D55" s="274"/>
      <c r="E55" s="274"/>
      <c r="F55" s="274"/>
      <c r="G55" s="67"/>
    </row>
    <row r="56" spans="1:7" ht="15" customHeight="1" thickBot="1" x14ac:dyDescent="0.3">
      <c r="A56" s="16"/>
      <c r="B56" s="16"/>
      <c r="C56" s="16"/>
      <c r="D56" s="16"/>
      <c r="E56" s="16"/>
      <c r="F56" s="16"/>
      <c r="G56" s="16"/>
    </row>
    <row r="57" spans="1:7" ht="15.75" thickTop="1" x14ac:dyDescent="0.25">
      <c r="A57" s="309" t="s">
        <v>120</v>
      </c>
      <c r="B57" s="310"/>
      <c r="C57" s="310"/>
      <c r="D57" s="310"/>
      <c r="E57" s="310"/>
      <c r="F57" s="310"/>
      <c r="G57" s="311"/>
    </row>
    <row r="58" spans="1:7" ht="16.5" customHeight="1" x14ac:dyDescent="0.25">
      <c r="A58" s="312"/>
      <c r="B58" s="313"/>
      <c r="C58" s="313"/>
      <c r="D58" s="313"/>
      <c r="E58" s="313"/>
      <c r="F58" s="313"/>
      <c r="G58" s="314"/>
    </row>
    <row r="59" spans="1:7" ht="16.5" customHeight="1" thickBot="1" x14ac:dyDescent="0.3">
      <c r="A59" s="315"/>
      <c r="B59" s="316"/>
      <c r="C59" s="316"/>
      <c r="D59" s="316"/>
      <c r="E59" s="316"/>
      <c r="F59" s="316"/>
      <c r="G59" s="317"/>
    </row>
    <row r="60" spans="1:7" ht="15" customHeight="1" thickTop="1" thickBot="1" x14ac:dyDescent="0.3">
      <c r="A60" s="16"/>
      <c r="B60" s="16"/>
      <c r="C60" s="16"/>
      <c r="D60" s="16"/>
      <c r="E60" s="16"/>
      <c r="F60" s="16"/>
      <c r="G60" s="16"/>
    </row>
    <row r="61" spans="1:7" ht="15" customHeight="1" x14ac:dyDescent="0.25">
      <c r="A61" s="318" t="s">
        <v>109</v>
      </c>
      <c r="B61" s="320" t="s">
        <v>148</v>
      </c>
      <c r="C61" s="320"/>
      <c r="D61" s="332" t="s">
        <v>110</v>
      </c>
      <c r="E61" s="332"/>
      <c r="F61" s="332"/>
      <c r="G61" s="333"/>
    </row>
    <row r="62" spans="1:7" ht="15" customHeight="1" x14ac:dyDescent="0.25">
      <c r="A62" s="319"/>
      <c r="B62" s="321"/>
      <c r="C62" s="321"/>
      <c r="D62" s="334"/>
      <c r="E62" s="334"/>
      <c r="F62" s="334"/>
      <c r="G62" s="335"/>
    </row>
    <row r="63" spans="1:7" ht="15" customHeight="1" x14ac:dyDescent="0.25">
      <c r="A63" s="301" t="s">
        <v>111</v>
      </c>
      <c r="B63" s="295" t="s">
        <v>159</v>
      </c>
      <c r="C63" s="295"/>
      <c r="D63" s="297" t="s">
        <v>112</v>
      </c>
      <c r="E63" s="297"/>
      <c r="F63" s="297"/>
      <c r="G63" s="298"/>
    </row>
    <row r="64" spans="1:7" ht="15" customHeight="1" x14ac:dyDescent="0.25">
      <c r="A64" s="302"/>
      <c r="B64" s="296"/>
      <c r="C64" s="296"/>
      <c r="D64" s="299"/>
      <c r="E64" s="299"/>
      <c r="F64" s="299"/>
      <c r="G64" s="300"/>
    </row>
    <row r="65" spans="1:7" ht="15" customHeight="1" x14ac:dyDescent="0.25">
      <c r="A65" s="345" t="s">
        <v>131</v>
      </c>
      <c r="B65" s="296" t="s">
        <v>160</v>
      </c>
      <c r="C65" s="296"/>
      <c r="D65" s="307" t="s">
        <v>141</v>
      </c>
      <c r="E65" s="307"/>
      <c r="F65" s="307"/>
      <c r="G65" s="308"/>
    </row>
    <row r="66" spans="1:7" ht="43.5" customHeight="1" x14ac:dyDescent="0.25">
      <c r="A66" s="345"/>
      <c r="B66" s="296"/>
      <c r="C66" s="296"/>
      <c r="D66" s="307"/>
      <c r="E66" s="307"/>
      <c r="F66" s="307"/>
      <c r="G66" s="308"/>
    </row>
    <row r="67" spans="1:7" ht="15" customHeight="1" x14ac:dyDescent="0.25">
      <c r="A67" s="275" t="s">
        <v>146</v>
      </c>
      <c r="B67" s="303" t="s">
        <v>161</v>
      </c>
      <c r="C67" s="304"/>
      <c r="D67" s="307" t="s">
        <v>156</v>
      </c>
      <c r="E67" s="307"/>
      <c r="F67" s="307"/>
      <c r="G67" s="308"/>
    </row>
    <row r="68" spans="1:7" ht="28.5" customHeight="1" x14ac:dyDescent="0.25">
      <c r="A68" s="276"/>
      <c r="B68" s="305"/>
      <c r="C68" s="306"/>
      <c r="D68" s="307"/>
      <c r="E68" s="307"/>
      <c r="F68" s="307"/>
      <c r="G68" s="308"/>
    </row>
    <row r="69" spans="1:7" x14ac:dyDescent="0.25">
      <c r="A69" s="275" t="s">
        <v>162</v>
      </c>
      <c r="B69" s="327" t="s">
        <v>163</v>
      </c>
      <c r="C69" s="328"/>
      <c r="D69" s="329" t="s">
        <v>164</v>
      </c>
      <c r="E69" s="330"/>
      <c r="F69" s="330"/>
      <c r="G69" s="331"/>
    </row>
    <row r="70" spans="1:7" x14ac:dyDescent="0.25">
      <c r="A70" s="276"/>
      <c r="B70" s="327"/>
      <c r="C70" s="328"/>
      <c r="D70" s="329"/>
      <c r="E70" s="330"/>
      <c r="F70" s="330"/>
      <c r="G70" s="331"/>
    </row>
    <row r="71" spans="1:7" ht="15" customHeight="1" x14ac:dyDescent="0.25">
      <c r="A71" s="275" t="s">
        <v>183</v>
      </c>
      <c r="B71" s="346" t="s">
        <v>191</v>
      </c>
      <c r="C71" s="346"/>
      <c r="D71" s="347" t="s">
        <v>189</v>
      </c>
      <c r="E71" s="348"/>
      <c r="F71" s="348"/>
      <c r="G71" s="349"/>
    </row>
    <row r="72" spans="1:7" ht="15" customHeight="1" x14ac:dyDescent="0.25">
      <c r="A72" s="276"/>
      <c r="B72" s="346"/>
      <c r="C72" s="346"/>
      <c r="D72" s="347"/>
      <c r="E72" s="348"/>
      <c r="F72" s="348"/>
      <c r="G72" s="349"/>
    </row>
    <row r="73" spans="1:7" x14ac:dyDescent="0.25">
      <c r="A73" s="350"/>
      <c r="B73" s="351"/>
      <c r="C73" s="351"/>
      <c r="D73" s="351"/>
      <c r="E73" s="351"/>
      <c r="F73" s="351"/>
      <c r="G73" s="352"/>
    </row>
    <row r="74" spans="1:7" x14ac:dyDescent="0.25">
      <c r="A74" s="350"/>
      <c r="B74" s="351"/>
      <c r="C74" s="351"/>
      <c r="D74" s="351"/>
      <c r="E74" s="351"/>
      <c r="F74" s="351"/>
      <c r="G74" s="352"/>
    </row>
    <row r="75" spans="1:7" x14ac:dyDescent="0.25">
      <c r="A75" s="350"/>
      <c r="B75" s="351"/>
      <c r="C75" s="351"/>
      <c r="D75" s="351"/>
      <c r="E75" s="351"/>
      <c r="F75" s="351"/>
      <c r="G75" s="352"/>
    </row>
    <row r="76" spans="1:7" x14ac:dyDescent="0.25">
      <c r="A76" s="350"/>
      <c r="B76" s="351"/>
      <c r="C76" s="351"/>
      <c r="D76" s="351"/>
      <c r="E76" s="351"/>
      <c r="F76" s="351"/>
      <c r="G76" s="352"/>
    </row>
    <row r="77" spans="1:7" x14ac:dyDescent="0.25">
      <c r="A77" s="350"/>
      <c r="B77" s="351"/>
      <c r="C77" s="351"/>
      <c r="D77" s="351"/>
      <c r="E77" s="351"/>
      <c r="F77" s="351"/>
      <c r="G77" s="352"/>
    </row>
    <row r="78" spans="1:7" x14ac:dyDescent="0.25">
      <c r="A78" s="350"/>
      <c r="B78" s="351"/>
      <c r="C78" s="351"/>
      <c r="D78" s="351"/>
      <c r="E78" s="351"/>
      <c r="F78" s="351"/>
      <c r="G78" s="352"/>
    </row>
    <row r="79" spans="1:7" x14ac:dyDescent="0.25">
      <c r="A79" s="350"/>
      <c r="B79" s="351"/>
      <c r="C79" s="351"/>
      <c r="D79" s="351"/>
      <c r="E79" s="351"/>
      <c r="F79" s="351"/>
      <c r="G79" s="352"/>
    </row>
    <row r="80" spans="1:7" x14ac:dyDescent="0.25">
      <c r="A80" s="350"/>
      <c r="B80" s="351"/>
      <c r="C80" s="351"/>
      <c r="D80" s="351"/>
      <c r="E80" s="351"/>
      <c r="F80" s="351"/>
      <c r="G80" s="352"/>
    </row>
    <row r="81" spans="1:7" x14ac:dyDescent="0.25">
      <c r="A81" s="350"/>
      <c r="B81" s="351"/>
      <c r="C81" s="351"/>
      <c r="D81" s="351"/>
      <c r="E81" s="351"/>
      <c r="F81" s="351"/>
      <c r="G81" s="352"/>
    </row>
    <row r="82" spans="1:7" x14ac:dyDescent="0.25">
      <c r="A82" s="350"/>
      <c r="B82" s="351"/>
      <c r="C82" s="351"/>
      <c r="D82" s="351"/>
      <c r="E82" s="351"/>
      <c r="F82" s="351"/>
      <c r="G82" s="352"/>
    </row>
    <row r="83" spans="1:7" x14ac:dyDescent="0.25">
      <c r="A83" s="350"/>
      <c r="B83" s="351"/>
      <c r="C83" s="351"/>
      <c r="D83" s="351"/>
      <c r="E83" s="351"/>
      <c r="F83" s="351"/>
      <c r="G83" s="352"/>
    </row>
    <row r="84" spans="1:7" x14ac:dyDescent="0.25">
      <c r="A84" s="350"/>
      <c r="B84" s="351"/>
      <c r="C84" s="351"/>
      <c r="D84" s="351"/>
      <c r="E84" s="351"/>
      <c r="F84" s="351"/>
      <c r="G84" s="352"/>
    </row>
    <row r="85" spans="1:7" x14ac:dyDescent="0.25">
      <c r="A85" s="350"/>
      <c r="B85" s="351"/>
      <c r="C85" s="351"/>
      <c r="D85" s="351"/>
      <c r="E85" s="351"/>
      <c r="F85" s="351"/>
      <c r="G85" s="352"/>
    </row>
    <row r="86" spans="1:7" x14ac:dyDescent="0.25">
      <c r="A86" s="350"/>
      <c r="B86" s="351"/>
      <c r="C86" s="351"/>
      <c r="D86" s="351"/>
      <c r="E86" s="351"/>
      <c r="F86" s="351"/>
      <c r="G86" s="352"/>
    </row>
    <row r="87" spans="1:7" x14ac:dyDescent="0.25">
      <c r="A87" s="350"/>
      <c r="B87" s="351"/>
      <c r="C87" s="351"/>
      <c r="D87" s="351"/>
      <c r="E87" s="351"/>
      <c r="F87" s="351"/>
      <c r="G87" s="352"/>
    </row>
    <row r="88" spans="1:7" x14ac:dyDescent="0.25">
      <c r="A88" s="350"/>
      <c r="B88" s="351"/>
      <c r="C88" s="351"/>
      <c r="D88" s="351"/>
      <c r="E88" s="351"/>
      <c r="F88" s="351"/>
      <c r="G88" s="352"/>
    </row>
    <row r="89" spans="1:7" x14ac:dyDescent="0.25">
      <c r="A89" s="350"/>
      <c r="B89" s="351"/>
      <c r="C89" s="351"/>
      <c r="D89" s="351"/>
      <c r="E89" s="351"/>
      <c r="F89" s="351"/>
      <c r="G89" s="352"/>
    </row>
    <row r="90" spans="1:7" x14ac:dyDescent="0.25">
      <c r="A90" s="350"/>
      <c r="B90" s="351"/>
      <c r="C90" s="351"/>
      <c r="D90" s="351"/>
      <c r="E90" s="351"/>
      <c r="F90" s="351"/>
      <c r="G90" s="352"/>
    </row>
    <row r="91" spans="1:7" x14ac:dyDescent="0.25">
      <c r="A91" s="350"/>
      <c r="B91" s="351"/>
      <c r="C91" s="351"/>
      <c r="D91" s="351"/>
      <c r="E91" s="351"/>
      <c r="F91" s="351"/>
      <c r="G91" s="352"/>
    </row>
    <row r="92" spans="1:7" x14ac:dyDescent="0.25">
      <c r="A92" s="350"/>
      <c r="B92" s="351"/>
      <c r="C92" s="351"/>
      <c r="D92" s="351"/>
      <c r="E92" s="351"/>
      <c r="F92" s="351"/>
      <c r="G92" s="352"/>
    </row>
    <row r="93" spans="1:7" x14ac:dyDescent="0.25">
      <c r="A93" s="350"/>
      <c r="B93" s="351"/>
      <c r="C93" s="351"/>
      <c r="D93" s="351"/>
      <c r="E93" s="351"/>
      <c r="F93" s="351"/>
      <c r="G93" s="352"/>
    </row>
    <row r="94" spans="1:7" x14ac:dyDescent="0.25">
      <c r="A94" s="350"/>
      <c r="B94" s="351"/>
      <c r="C94" s="351"/>
      <c r="D94" s="351"/>
      <c r="E94" s="351"/>
      <c r="F94" s="351"/>
      <c r="G94" s="352"/>
    </row>
    <row r="95" spans="1:7" x14ac:dyDescent="0.25">
      <c r="A95" s="350"/>
      <c r="B95" s="351"/>
      <c r="C95" s="351"/>
      <c r="D95" s="351"/>
      <c r="E95" s="351"/>
      <c r="F95" s="351"/>
      <c r="G95" s="352"/>
    </row>
    <row r="96" spans="1:7" x14ac:dyDescent="0.25">
      <c r="A96" s="350"/>
      <c r="B96" s="351"/>
      <c r="C96" s="351"/>
      <c r="D96" s="351"/>
      <c r="E96" s="351"/>
      <c r="F96" s="351"/>
      <c r="G96" s="352"/>
    </row>
    <row r="97" spans="1:7" x14ac:dyDescent="0.25">
      <c r="A97" s="350"/>
      <c r="B97" s="351"/>
      <c r="C97" s="351"/>
      <c r="D97" s="351"/>
      <c r="E97" s="351"/>
      <c r="F97" s="351"/>
      <c r="G97" s="352"/>
    </row>
    <row r="98" spans="1:7" x14ac:dyDescent="0.25">
      <c r="A98" s="350"/>
      <c r="B98" s="351"/>
      <c r="C98" s="351"/>
      <c r="D98" s="351"/>
      <c r="E98" s="351"/>
      <c r="F98" s="351"/>
      <c r="G98" s="352"/>
    </row>
    <row r="99" spans="1:7" x14ac:dyDescent="0.25">
      <c r="A99" s="350"/>
      <c r="B99" s="351"/>
      <c r="C99" s="351"/>
      <c r="D99" s="351"/>
      <c r="E99" s="351"/>
      <c r="F99" s="351"/>
      <c r="G99" s="352"/>
    </row>
    <row r="100" spans="1:7" x14ac:dyDescent="0.25">
      <c r="A100" s="350"/>
      <c r="B100" s="351"/>
      <c r="C100" s="351"/>
      <c r="D100" s="351"/>
      <c r="E100" s="351"/>
      <c r="F100" s="351"/>
      <c r="G100" s="352"/>
    </row>
    <row r="101" spans="1:7" x14ac:dyDescent="0.25">
      <c r="A101" s="350"/>
      <c r="B101" s="351"/>
      <c r="C101" s="351"/>
      <c r="D101" s="351"/>
      <c r="E101" s="351"/>
      <c r="F101" s="351"/>
      <c r="G101" s="352"/>
    </row>
    <row r="102" spans="1:7" x14ac:dyDescent="0.25">
      <c r="A102" s="350"/>
      <c r="B102" s="351"/>
      <c r="C102" s="351"/>
      <c r="D102" s="351"/>
      <c r="E102" s="351"/>
      <c r="F102" s="351"/>
      <c r="G102" s="352"/>
    </row>
    <row r="103" spans="1:7" x14ac:dyDescent="0.25">
      <c r="A103" s="350"/>
      <c r="B103" s="351"/>
      <c r="C103" s="351"/>
      <c r="D103" s="351"/>
      <c r="E103" s="351"/>
      <c r="F103" s="351"/>
      <c r="G103" s="352"/>
    </row>
    <row r="104" spans="1:7" x14ac:dyDescent="0.25">
      <c r="A104" s="350"/>
      <c r="B104" s="351"/>
      <c r="C104" s="351"/>
      <c r="D104" s="351"/>
      <c r="E104" s="351"/>
      <c r="F104" s="351"/>
      <c r="G104" s="352"/>
    </row>
    <row r="105" spans="1:7" x14ac:dyDescent="0.25">
      <c r="A105" s="350"/>
      <c r="B105" s="351"/>
      <c r="C105" s="351"/>
      <c r="D105" s="351"/>
      <c r="E105" s="351"/>
      <c r="F105" s="351"/>
      <c r="G105" s="352"/>
    </row>
    <row r="106" spans="1:7" ht="15.75" thickBot="1" x14ac:dyDescent="0.3">
      <c r="A106" s="353"/>
      <c r="B106" s="354"/>
      <c r="C106" s="354"/>
      <c r="D106" s="354"/>
      <c r="E106" s="354"/>
      <c r="F106" s="354"/>
      <c r="G106" s="355"/>
    </row>
  </sheetData>
  <sheetProtection sheet="1" objects="1" scenarios="1" selectLockedCells="1" selectUnlockedCells="1"/>
  <mergeCells count="88">
    <mergeCell ref="A89:A90"/>
    <mergeCell ref="B89:C90"/>
    <mergeCell ref="D89:G90"/>
    <mergeCell ref="A105:A106"/>
    <mergeCell ref="B105:C106"/>
    <mergeCell ref="D105:G106"/>
    <mergeCell ref="A99:A100"/>
    <mergeCell ref="B99:C100"/>
    <mergeCell ref="D99:G100"/>
    <mergeCell ref="A101:A102"/>
    <mergeCell ref="B101:C102"/>
    <mergeCell ref="D101:G102"/>
    <mergeCell ref="A103:A104"/>
    <mergeCell ref="B103:C104"/>
    <mergeCell ref="D103:G104"/>
    <mergeCell ref="A97:A98"/>
    <mergeCell ref="B97:C98"/>
    <mergeCell ref="D97:G98"/>
    <mergeCell ref="A91:A92"/>
    <mergeCell ref="B91:C92"/>
    <mergeCell ref="D91:G92"/>
    <mergeCell ref="A93:A94"/>
    <mergeCell ref="B93:C94"/>
    <mergeCell ref="D93:G94"/>
    <mergeCell ref="A95:A96"/>
    <mergeCell ref="B95:C96"/>
    <mergeCell ref="D95:G96"/>
    <mergeCell ref="A85:A86"/>
    <mergeCell ref="B85:C86"/>
    <mergeCell ref="D85:G86"/>
    <mergeCell ref="A87:A88"/>
    <mergeCell ref="B87:C88"/>
    <mergeCell ref="D87:G88"/>
    <mergeCell ref="A81:A82"/>
    <mergeCell ref="B81:C82"/>
    <mergeCell ref="D81:G82"/>
    <mergeCell ref="A83:A84"/>
    <mergeCell ref="B83:C84"/>
    <mergeCell ref="D83:G84"/>
    <mergeCell ref="A77:A78"/>
    <mergeCell ref="B77:C78"/>
    <mergeCell ref="D77:G78"/>
    <mergeCell ref="A79:A80"/>
    <mergeCell ref="B79:C80"/>
    <mergeCell ref="D79:G80"/>
    <mergeCell ref="A73:A74"/>
    <mergeCell ref="B73:C74"/>
    <mergeCell ref="D73:G74"/>
    <mergeCell ref="A75:A76"/>
    <mergeCell ref="B75:C76"/>
    <mergeCell ref="D75:G76"/>
    <mergeCell ref="B65:C66"/>
    <mergeCell ref="D65:G66"/>
    <mergeCell ref="A71:A72"/>
    <mergeCell ref="B71:C72"/>
    <mergeCell ref="D71:G72"/>
    <mergeCell ref="A52:F52"/>
    <mergeCell ref="A53:F53"/>
    <mergeCell ref="A1:G1"/>
    <mergeCell ref="A20:E20"/>
    <mergeCell ref="A69:A70"/>
    <mergeCell ref="B69:C70"/>
    <mergeCell ref="D69:G70"/>
    <mergeCell ref="D61:G62"/>
    <mergeCell ref="A23:C23"/>
    <mergeCell ref="A24:G24"/>
    <mergeCell ref="A25:G31"/>
    <mergeCell ref="A3:G5"/>
    <mergeCell ref="A6:G9"/>
    <mergeCell ref="A10:G13"/>
    <mergeCell ref="A14:G16"/>
    <mergeCell ref="A65:A66"/>
    <mergeCell ref="A54:F54"/>
    <mergeCell ref="A55:F55"/>
    <mergeCell ref="A67:A68"/>
    <mergeCell ref="A32:G32"/>
    <mergeCell ref="A33:G36"/>
    <mergeCell ref="A39:C39"/>
    <mergeCell ref="A47:G49"/>
    <mergeCell ref="B63:C64"/>
    <mergeCell ref="D63:G64"/>
    <mergeCell ref="A63:A64"/>
    <mergeCell ref="B67:C68"/>
    <mergeCell ref="D67:G68"/>
    <mergeCell ref="A57:G59"/>
    <mergeCell ref="A61:A62"/>
    <mergeCell ref="B61:C62"/>
    <mergeCell ref="A51:F51"/>
  </mergeCells>
  <pageMargins left="0.70866141732283472" right="0.70866141732283472" top="0.19685039370078741" bottom="0.19685039370078741"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pageSetUpPr fitToPage="1"/>
  </sheetPr>
  <dimension ref="A1:AZ584"/>
  <sheetViews>
    <sheetView showGridLines="0" zoomScaleNormal="100" workbookViewId="0">
      <selection sqref="A1:E1"/>
    </sheetView>
  </sheetViews>
  <sheetFormatPr baseColWidth="10" defaultColWidth="11.42578125" defaultRowHeight="15" x14ac:dyDescent="0.25"/>
  <cols>
    <col min="1" max="1" width="6.42578125" style="2" customWidth="1"/>
    <col min="2" max="2" width="2.7109375" style="2" customWidth="1"/>
    <col min="3" max="3" width="20.5703125" style="2" customWidth="1"/>
    <col min="4" max="4" width="7.140625" style="2" customWidth="1"/>
    <col min="5" max="5" width="4.28515625" style="2" customWidth="1"/>
    <col min="6" max="6" width="5.5703125" style="2" bestFit="1" customWidth="1"/>
    <col min="7" max="7" width="9.140625" style="2" customWidth="1"/>
    <col min="8" max="9" width="7.140625" style="2" customWidth="1"/>
    <col min="10" max="11" width="10.140625" style="2" customWidth="1"/>
    <col min="12" max="13" width="10.140625" style="2" bestFit="1" customWidth="1"/>
    <col min="14" max="14" width="10.140625" style="2" customWidth="1"/>
    <col min="15" max="15" width="10.140625" style="2" bestFit="1" customWidth="1"/>
    <col min="16" max="16" width="10.140625" style="2" customWidth="1"/>
    <col min="17" max="17" width="10.140625" style="2" bestFit="1" customWidth="1"/>
    <col min="18" max="18" width="8.28515625" style="2" customWidth="1"/>
    <col min="19" max="19" width="21.28515625" style="4" customWidth="1"/>
    <col min="20" max="20" width="3.140625" style="2" customWidth="1"/>
    <col min="21" max="21" width="14.7109375" style="2" customWidth="1"/>
    <col min="22" max="22" width="11.28515625" style="2" customWidth="1"/>
    <col min="23" max="23" width="3" style="2" customWidth="1"/>
    <col min="24" max="24" width="12.5703125" style="2" customWidth="1"/>
    <col min="25" max="25" width="2.85546875" style="2" customWidth="1"/>
    <col min="26" max="16384" width="11.42578125" style="2"/>
  </cols>
  <sheetData>
    <row r="1" spans="1:52" ht="15.75" customHeight="1" thickTop="1" x14ac:dyDescent="0.25">
      <c r="A1" s="648" t="s">
        <v>11</v>
      </c>
      <c r="B1" s="649"/>
      <c r="C1" s="649"/>
      <c r="D1" s="649"/>
      <c r="E1" s="650"/>
      <c r="F1" s="104"/>
      <c r="G1" s="648" t="s">
        <v>65</v>
      </c>
      <c r="H1" s="651"/>
      <c r="I1" s="651"/>
      <c r="J1" s="651"/>
      <c r="K1" s="652"/>
      <c r="L1" s="110"/>
      <c r="M1" s="648" t="s">
        <v>37</v>
      </c>
      <c r="N1" s="651"/>
      <c r="O1" s="651"/>
      <c r="P1" s="652"/>
      <c r="Q1" s="10" t="b">
        <f>IF(OR(V23="",V23="NEIN",V23="..."),TRUE,IF(V23="JA",FALSE))</f>
        <v>0</v>
      </c>
      <c r="R1" s="578" t="s">
        <v>53</v>
      </c>
      <c r="S1" s="579"/>
      <c r="T1" s="579"/>
      <c r="U1" s="579"/>
      <c r="V1" s="579"/>
      <c r="W1" s="580"/>
      <c r="X1" s="107"/>
      <c r="Z1" s="1"/>
      <c r="AA1" s="1"/>
      <c r="AB1" s="1"/>
      <c r="AC1" s="1"/>
    </row>
    <row r="2" spans="1:52" ht="15" customHeight="1" thickBot="1" x14ac:dyDescent="0.3">
      <c r="A2" s="491" t="s">
        <v>98</v>
      </c>
      <c r="B2" s="492"/>
      <c r="C2" s="637"/>
      <c r="D2" s="638"/>
      <c r="E2" s="639"/>
      <c r="F2" s="105"/>
      <c r="G2" s="505" t="s">
        <v>40</v>
      </c>
      <c r="H2" s="506"/>
      <c r="I2" s="506"/>
      <c r="J2" s="216">
        <f>IF(V19="","",V19)</f>
        <v>100</v>
      </c>
      <c r="K2" s="217" t="s">
        <v>10</v>
      </c>
      <c r="L2" s="108"/>
      <c r="M2" s="143" t="s">
        <v>0</v>
      </c>
      <c r="N2" s="508"/>
      <c r="O2" s="560"/>
      <c r="P2" s="561"/>
      <c r="Q2" s="27" t="b">
        <f ca="1">V2&lt;&gt;TODAY()</f>
        <v>1</v>
      </c>
      <c r="R2" s="33"/>
      <c r="S2" s="594" t="s">
        <v>54</v>
      </c>
      <c r="T2" s="594"/>
      <c r="U2" s="595"/>
      <c r="V2" s="592">
        <v>45184</v>
      </c>
      <c r="W2" s="593"/>
      <c r="X2" s="107"/>
      <c r="Z2" s="1"/>
      <c r="AA2" s="1"/>
      <c r="AB2" s="1"/>
      <c r="AC2" s="1"/>
    </row>
    <row r="3" spans="1:52" ht="15" customHeight="1" thickTop="1" thickBot="1" x14ac:dyDescent="0.3">
      <c r="A3" s="491" t="s">
        <v>12</v>
      </c>
      <c r="B3" s="492"/>
      <c r="C3" s="634"/>
      <c r="D3" s="635"/>
      <c r="E3" s="636"/>
      <c r="F3" s="105"/>
      <c r="G3" s="610" t="s">
        <v>39</v>
      </c>
      <c r="H3" s="611"/>
      <c r="I3" s="611"/>
      <c r="J3" s="216">
        <f>IF(V20="","",V20)</f>
        <v>12</v>
      </c>
      <c r="K3" s="218" t="s">
        <v>10</v>
      </c>
      <c r="L3" s="108"/>
      <c r="M3" s="575" t="s">
        <v>31</v>
      </c>
      <c r="N3" s="576"/>
      <c r="O3" s="577"/>
      <c r="P3" s="221">
        <v>43657</v>
      </c>
      <c r="Q3" s="31" t="b">
        <f>IF(V28="JA",TRUE,IF(V28="NEIN",FALSE))</f>
        <v>0</v>
      </c>
      <c r="R3" s="587" t="s">
        <v>61</v>
      </c>
      <c r="S3" s="588"/>
      <c r="T3" s="588"/>
      <c r="U3" s="589"/>
      <c r="V3" s="34" t="s">
        <v>62</v>
      </c>
      <c r="W3" s="35"/>
      <c r="X3" s="113"/>
      <c r="Y3" s="16"/>
      <c r="Z3" s="19"/>
      <c r="AA3" s="19"/>
      <c r="AB3" s="19"/>
      <c r="AC3" s="19"/>
      <c r="AD3" s="16"/>
      <c r="AE3" s="16"/>
    </row>
    <row r="4" spans="1:52" ht="15" customHeight="1" thickBot="1" x14ac:dyDescent="0.3">
      <c r="A4" s="465" t="s">
        <v>13</v>
      </c>
      <c r="B4" s="466"/>
      <c r="C4" s="634"/>
      <c r="D4" s="635"/>
      <c r="E4" s="636"/>
      <c r="F4" s="105"/>
      <c r="G4" s="610" t="s">
        <v>73</v>
      </c>
      <c r="H4" s="611"/>
      <c r="I4" s="611"/>
      <c r="J4" s="216">
        <f>IF(V21="","",V21)</f>
        <v>150</v>
      </c>
      <c r="K4" s="218" t="s">
        <v>10</v>
      </c>
      <c r="L4" s="108"/>
      <c r="M4" s="104"/>
      <c r="N4" s="110"/>
      <c r="O4" s="110"/>
      <c r="P4" s="126"/>
      <c r="Q4" s="32"/>
      <c r="X4" s="103"/>
      <c r="Y4" s="20"/>
      <c r="Z4" s="18"/>
      <c r="AA4" s="18"/>
      <c r="AB4" s="19"/>
      <c r="AC4" s="19"/>
      <c r="AD4" s="16"/>
      <c r="AE4" s="16"/>
    </row>
    <row r="5" spans="1:52" ht="15" customHeight="1" thickTop="1" x14ac:dyDescent="0.25">
      <c r="A5" s="465" t="s">
        <v>14</v>
      </c>
      <c r="B5" s="466"/>
      <c r="C5" s="634"/>
      <c r="D5" s="635"/>
      <c r="E5" s="636"/>
      <c r="F5" s="105"/>
      <c r="G5" s="465" t="s">
        <v>134</v>
      </c>
      <c r="H5" s="474"/>
      <c r="I5" s="466"/>
      <c r="J5" s="558" t="str">
        <f>IF(V22="","",V22)</f>
        <v>Cu 0,3mm</v>
      </c>
      <c r="K5" s="559"/>
      <c r="L5" s="108"/>
      <c r="M5" s="107"/>
      <c r="N5" s="107"/>
      <c r="O5" s="107"/>
      <c r="P5" s="111"/>
      <c r="Q5" s="32"/>
      <c r="R5" s="581" t="s">
        <v>85</v>
      </c>
      <c r="S5" s="582"/>
      <c r="T5" s="582"/>
      <c r="U5" s="582"/>
      <c r="V5" s="582"/>
      <c r="W5" s="583"/>
      <c r="X5" s="107"/>
      <c r="AD5" s="16"/>
      <c r="AE5" s="16"/>
    </row>
    <row r="6" spans="1:52" ht="15" customHeight="1" thickBot="1" x14ac:dyDescent="0.3">
      <c r="A6" s="445" t="s">
        <v>102</v>
      </c>
      <c r="B6" s="446"/>
      <c r="C6" s="356"/>
      <c r="D6" s="397"/>
      <c r="E6" s="398"/>
      <c r="F6" s="105"/>
      <c r="G6" s="417" t="s">
        <v>24</v>
      </c>
      <c r="H6" s="418"/>
      <c r="I6" s="419"/>
      <c r="J6" s="558" t="str">
        <f>IF(V23="","",IF(V24="",V23,IF(V23="NEIN","NEIN",IF(V23="...","...",IF(V23="JA",V24)))))</f>
        <v>JA</v>
      </c>
      <c r="K6" s="559"/>
      <c r="L6" s="105"/>
      <c r="M6" s="107"/>
      <c r="N6" s="107"/>
      <c r="O6" s="107"/>
      <c r="P6" s="112"/>
      <c r="Q6" s="32"/>
      <c r="R6" s="584"/>
      <c r="S6" s="585"/>
      <c r="T6" s="585"/>
      <c r="U6" s="585"/>
      <c r="V6" s="585"/>
      <c r="W6" s="586"/>
      <c r="X6" s="107"/>
      <c r="AD6" s="16"/>
      <c r="AE6" s="16"/>
    </row>
    <row r="7" spans="1:52" ht="15" customHeight="1" thickBot="1" x14ac:dyDescent="0.3">
      <c r="A7" s="445"/>
      <c r="B7" s="446"/>
      <c r="C7" s="618"/>
      <c r="D7" s="619"/>
      <c r="E7" s="620"/>
      <c r="F7" s="105"/>
      <c r="G7" s="612" t="s">
        <v>66</v>
      </c>
      <c r="H7" s="613"/>
      <c r="I7" s="614"/>
      <c r="J7" s="219" t="str">
        <f>IF(V25="","",V25)</f>
        <v/>
      </c>
      <c r="K7" s="220" t="s">
        <v>10</v>
      </c>
      <c r="L7" s="105"/>
      <c r="M7" s="596" t="s">
        <v>165</v>
      </c>
      <c r="N7" s="597"/>
      <c r="O7" s="597"/>
      <c r="P7" s="598"/>
      <c r="Q7" s="6"/>
      <c r="R7" s="602" t="s">
        <v>87</v>
      </c>
      <c r="S7" s="603"/>
      <c r="T7" s="603"/>
      <c r="U7" s="604"/>
      <c r="V7" s="101" t="s">
        <v>86</v>
      </c>
      <c r="W7" s="36"/>
      <c r="X7" s="103"/>
      <c r="Y7" s="20"/>
      <c r="Z7" s="18"/>
      <c r="AA7" s="18"/>
      <c r="AB7" s="19"/>
      <c r="AC7" s="19"/>
      <c r="AD7" s="16"/>
      <c r="AE7" s="16"/>
    </row>
    <row r="8" spans="1:52" ht="15" customHeight="1" thickTop="1" thickBot="1" x14ac:dyDescent="0.3">
      <c r="A8" s="445"/>
      <c r="B8" s="446"/>
      <c r="C8" s="356"/>
      <c r="D8" s="357"/>
      <c r="E8" s="358"/>
      <c r="F8" s="105"/>
      <c r="G8" s="417" t="s">
        <v>72</v>
      </c>
      <c r="H8" s="418"/>
      <c r="I8" s="419"/>
      <c r="J8" s="216" t="str">
        <f>IF(V26="","",V26)</f>
        <v/>
      </c>
      <c r="K8" s="218" t="s">
        <v>113</v>
      </c>
      <c r="L8" s="105"/>
      <c r="M8" s="530"/>
      <c r="N8" s="531"/>
      <c r="O8" s="531"/>
      <c r="P8" s="532"/>
      <c r="Q8" s="6"/>
      <c r="R8" s="536" t="s">
        <v>28</v>
      </c>
      <c r="S8" s="537"/>
      <c r="T8" s="537"/>
      <c r="U8" s="537"/>
      <c r="V8" s="537"/>
      <c r="W8" s="538"/>
      <c r="X8" s="103"/>
      <c r="Y8" s="20"/>
      <c r="Z8" s="18"/>
      <c r="AA8" s="18"/>
      <c r="AB8" s="19"/>
      <c r="AC8" s="19"/>
      <c r="AD8" s="16"/>
      <c r="AE8" s="16"/>
    </row>
    <row r="9" spans="1:52" ht="15" customHeight="1" x14ac:dyDescent="0.25">
      <c r="A9" s="445"/>
      <c r="B9" s="446"/>
      <c r="C9" s="356"/>
      <c r="D9" s="357"/>
      <c r="E9" s="358"/>
      <c r="F9" s="105"/>
      <c r="G9" s="608" t="s">
        <v>127</v>
      </c>
      <c r="H9" s="609"/>
      <c r="I9" s="609"/>
      <c r="J9" s="558" t="str">
        <f>IF(V27="","---",V27)</f>
        <v>---</v>
      </c>
      <c r="K9" s="559"/>
      <c r="L9" s="105"/>
      <c r="M9" s="520"/>
      <c r="N9" s="390"/>
      <c r="O9" s="390"/>
      <c r="P9" s="391"/>
      <c r="Q9" s="6"/>
      <c r="R9" s="605" t="s">
        <v>49</v>
      </c>
      <c r="S9" s="606"/>
      <c r="T9" s="606"/>
      <c r="U9" s="607"/>
      <c r="V9" s="97" t="s">
        <v>26</v>
      </c>
      <c r="W9" s="116"/>
      <c r="X9" s="103"/>
      <c r="Y9" s="20"/>
      <c r="Z9" s="18"/>
      <c r="AA9" s="18"/>
      <c r="AB9" s="19"/>
      <c r="AC9" s="19"/>
      <c r="AD9" s="16"/>
      <c r="AE9" s="16"/>
    </row>
    <row r="10" spans="1:52" ht="15" customHeight="1" x14ac:dyDescent="0.25">
      <c r="A10" s="445"/>
      <c r="B10" s="446"/>
      <c r="C10" s="356"/>
      <c r="D10" s="357"/>
      <c r="E10" s="358"/>
      <c r="F10" s="105"/>
      <c r="G10" s="417" t="s">
        <v>71</v>
      </c>
      <c r="H10" s="418"/>
      <c r="I10" s="419"/>
      <c r="J10" s="544"/>
      <c r="K10" s="545"/>
      <c r="L10" s="108"/>
      <c r="M10" s="520"/>
      <c r="N10" s="390"/>
      <c r="O10" s="390"/>
      <c r="P10" s="391"/>
      <c r="Q10" s="7"/>
      <c r="R10" s="689" t="s">
        <v>50</v>
      </c>
      <c r="S10" s="690"/>
      <c r="T10" s="690"/>
      <c r="U10" s="691"/>
      <c r="V10" s="98" t="s">
        <v>27</v>
      </c>
      <c r="W10" s="124"/>
      <c r="X10" s="105"/>
      <c r="Y10" s="21"/>
      <c r="Z10" s="18"/>
      <c r="AA10" s="18"/>
      <c r="AB10" s="19"/>
      <c r="AC10" s="19"/>
      <c r="AD10" s="16"/>
      <c r="AE10" s="16"/>
    </row>
    <row r="11" spans="1:52" ht="15" customHeight="1" thickBot="1" x14ac:dyDescent="0.3">
      <c r="A11" s="445"/>
      <c r="B11" s="446"/>
      <c r="C11" s="356"/>
      <c r="D11" s="397"/>
      <c r="E11" s="398"/>
      <c r="F11" s="105"/>
      <c r="G11" s="420" t="s">
        <v>71</v>
      </c>
      <c r="H11" s="421"/>
      <c r="I11" s="422"/>
      <c r="J11" s="542"/>
      <c r="K11" s="543"/>
      <c r="L11" s="107"/>
      <c r="M11" s="524"/>
      <c r="N11" s="525"/>
      <c r="O11" s="525"/>
      <c r="P11" s="526"/>
      <c r="Q11" s="23"/>
      <c r="R11" s="359" t="s">
        <v>25</v>
      </c>
      <c r="S11" s="360"/>
      <c r="T11" s="360"/>
      <c r="U11" s="361"/>
      <c r="V11" s="99" t="s">
        <v>27</v>
      </c>
      <c r="W11" s="114"/>
      <c r="X11" s="113"/>
      <c r="Y11" s="16"/>
      <c r="Z11" s="18"/>
      <c r="AA11" s="18"/>
      <c r="AB11" s="19"/>
      <c r="AC11" s="19"/>
      <c r="AD11" s="16"/>
      <c r="AE11" s="16"/>
    </row>
    <row r="12" spans="1:52" ht="15" customHeight="1" thickBot="1" x14ac:dyDescent="0.3">
      <c r="A12" s="445"/>
      <c r="B12" s="446"/>
      <c r="C12" s="356"/>
      <c r="D12" s="397"/>
      <c r="E12" s="398"/>
      <c r="F12" s="105"/>
      <c r="G12" s="105"/>
      <c r="H12" s="105"/>
      <c r="I12" s="105"/>
      <c r="J12" s="105"/>
      <c r="K12" s="105"/>
      <c r="L12" s="107"/>
      <c r="M12" s="107"/>
      <c r="N12" s="107"/>
      <c r="O12" s="108"/>
      <c r="P12" s="108"/>
      <c r="Q12" s="19"/>
      <c r="R12" s="562" t="s">
        <v>140</v>
      </c>
      <c r="S12" s="563"/>
      <c r="T12" s="563"/>
      <c r="U12" s="564"/>
      <c r="V12" s="102" t="s">
        <v>27</v>
      </c>
      <c r="W12" s="115"/>
      <c r="X12" s="113"/>
      <c r="Y12" s="16"/>
      <c r="Z12" s="18"/>
      <c r="AA12" s="18"/>
      <c r="AB12" s="19"/>
      <c r="AC12" s="19"/>
      <c r="AD12" s="16"/>
      <c r="AE12" s="16"/>
    </row>
    <row r="13" spans="1:52" ht="8.25" customHeight="1" thickBot="1" x14ac:dyDescent="0.3">
      <c r="A13" s="445"/>
      <c r="B13" s="446"/>
      <c r="C13" s="618"/>
      <c r="D13" s="619"/>
      <c r="E13" s="620"/>
      <c r="F13" s="105"/>
      <c r="G13" s="108"/>
      <c r="H13" s="108"/>
      <c r="I13" s="108"/>
      <c r="J13" s="108"/>
      <c r="K13" s="108"/>
      <c r="L13" s="108"/>
      <c r="M13" s="108"/>
      <c r="N13" s="108"/>
      <c r="O13" s="108"/>
      <c r="P13" s="108"/>
      <c r="Q13" s="18"/>
      <c r="S13" s="2"/>
      <c r="X13" s="113"/>
      <c r="Y13" s="16"/>
      <c r="Z13" s="18"/>
      <c r="AA13" s="18"/>
      <c r="AB13" s="19"/>
      <c r="AC13" s="19"/>
      <c r="AD13" s="16"/>
      <c r="AE13" s="16"/>
    </row>
    <row r="14" spans="1:52" ht="15" customHeight="1" thickBot="1" x14ac:dyDescent="0.3">
      <c r="A14" s="447"/>
      <c r="B14" s="448"/>
      <c r="C14" s="683"/>
      <c r="D14" s="684"/>
      <c r="E14" s="685"/>
      <c r="F14" s="105"/>
      <c r="G14" s="599" t="s">
        <v>21</v>
      </c>
      <c r="H14" s="600"/>
      <c r="I14" s="601"/>
      <c r="J14" s="192">
        <f>IF(OR(V9="",V10="",V11="",V12=""),#REF!,IF(OR(V9="JA",V10="JA",V11="JA",V12="JA"),3,IF(OR(V9="NEIN",V10="NEIN",V11="NEIN",V12="NEIN"),6)))</f>
        <v>3</v>
      </c>
      <c r="K14" s="268" t="s">
        <v>22</v>
      </c>
      <c r="L14" s="109"/>
      <c r="M14" s="109"/>
      <c r="N14" s="109"/>
      <c r="O14" s="109"/>
      <c r="P14" s="109"/>
      <c r="Q14" s="24"/>
      <c r="R14" s="536" t="s">
        <v>55</v>
      </c>
      <c r="S14" s="537"/>
      <c r="T14" s="537"/>
      <c r="U14" s="537"/>
      <c r="V14" s="537"/>
      <c r="W14" s="538"/>
      <c r="X14" s="113"/>
      <c r="Y14" s="16"/>
      <c r="Z14" s="18"/>
      <c r="AA14" s="18"/>
      <c r="AB14" s="19"/>
      <c r="AC14" s="19"/>
      <c r="AD14" s="16"/>
      <c r="AE14" s="16"/>
      <c r="AF14" s="16"/>
      <c r="AG14" s="16"/>
      <c r="AH14" s="16"/>
      <c r="AI14" s="16"/>
      <c r="AJ14" s="16"/>
      <c r="AK14" s="16"/>
      <c r="AL14" s="16"/>
      <c r="AM14" s="16"/>
      <c r="AN14" s="16"/>
      <c r="AO14" s="16"/>
      <c r="AP14" s="16"/>
      <c r="AQ14" s="16"/>
      <c r="AR14" s="16"/>
      <c r="AS14" s="16"/>
      <c r="AT14" s="16"/>
      <c r="AU14" s="16"/>
      <c r="AV14" s="16"/>
      <c r="AW14" s="16"/>
      <c r="AX14" s="16"/>
      <c r="AY14" s="16"/>
      <c r="AZ14" s="16"/>
    </row>
    <row r="15" spans="1:52" s="28" customFormat="1" ht="15" customHeight="1" thickBot="1" x14ac:dyDescent="0.25">
      <c r="A15" s="104"/>
      <c r="B15" s="105"/>
      <c r="C15" s="105"/>
      <c r="D15" s="105"/>
      <c r="E15" s="105"/>
      <c r="F15" s="105"/>
      <c r="G15" s="569" t="s">
        <v>5</v>
      </c>
      <c r="H15" s="570"/>
      <c r="I15" s="571"/>
      <c r="J15" s="222">
        <f>IF(P3="","",DATE(YEAR(P3),MONTH(P3)+J14,DAY(P3)))</f>
        <v>43749</v>
      </c>
      <c r="K15" s="223">
        <f>IF(J15="","",DATE(YEAR(J15),MONTH(J15)+J14,DAY(J15)))</f>
        <v>43841</v>
      </c>
      <c r="L15" s="224">
        <f>IF(K15="","",DATE(YEAR(K15),MONTH(K15)+J14,DAY(K15)))</f>
        <v>43932</v>
      </c>
      <c r="M15" s="224">
        <f>IF(L15="","",DATE(YEAR(L15),MONTH(L15)+J14,DAY(L15)))</f>
        <v>44023</v>
      </c>
      <c r="N15" s="224">
        <f>IF(M15="","",DATE(YEAR(M15),MONTH(M15)+J14,DAY(M15)))</f>
        <v>44115</v>
      </c>
      <c r="O15" s="224">
        <f>IF(N15="","",DATE(YEAR(N15),MONTH(N15)+J14,DAY(N15)))</f>
        <v>44207</v>
      </c>
      <c r="P15" s="225">
        <f>IF(O15="","",DATE(YEAR(O15),MONTH(O15)+J14,DAY(O15)))</f>
        <v>44297</v>
      </c>
      <c r="Q15" s="46" t="b">
        <f>IF(J16="Prüfdatum",FALSE,TRUE)</f>
        <v>0</v>
      </c>
      <c r="R15" s="605" t="s">
        <v>34</v>
      </c>
      <c r="S15" s="606"/>
      <c r="T15" s="606"/>
      <c r="U15" s="607"/>
      <c r="V15" s="95" t="s">
        <v>126</v>
      </c>
      <c r="W15" s="116"/>
      <c r="X15" s="105"/>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row>
    <row r="16" spans="1:52" ht="15" customHeight="1" thickTop="1" thickBot="1" x14ac:dyDescent="0.3">
      <c r="A16" s="107"/>
      <c r="B16" s="107"/>
      <c r="C16" s="107"/>
      <c r="D16" s="107"/>
      <c r="E16" s="107"/>
      <c r="F16" s="107"/>
      <c r="G16" s="565" t="s">
        <v>6</v>
      </c>
      <c r="H16" s="567" t="s">
        <v>7</v>
      </c>
      <c r="I16" s="568"/>
      <c r="J16" s="147" t="s">
        <v>38</v>
      </c>
      <c r="K16" s="148" t="s">
        <v>38</v>
      </c>
      <c r="L16" s="148" t="s">
        <v>38</v>
      </c>
      <c r="M16" s="148" t="s">
        <v>38</v>
      </c>
      <c r="N16" s="148" t="s">
        <v>38</v>
      </c>
      <c r="O16" s="148" t="s">
        <v>38</v>
      </c>
      <c r="P16" s="149" t="s">
        <v>38</v>
      </c>
      <c r="Q16" s="47" t="b">
        <f>IF(K16="Prüfdatum",FALSE,TRUE)</f>
        <v>0</v>
      </c>
      <c r="R16" s="686" t="s">
        <v>103</v>
      </c>
      <c r="S16" s="687"/>
      <c r="T16" s="687"/>
      <c r="U16" s="688"/>
      <c r="V16" s="96" t="s">
        <v>104</v>
      </c>
      <c r="W16" s="117"/>
      <c r="X16" s="113"/>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row>
    <row r="17" spans="1:52" ht="15" customHeight="1" thickBot="1" x14ac:dyDescent="0.3">
      <c r="A17" s="107"/>
      <c r="B17" s="107"/>
      <c r="C17" s="107"/>
      <c r="D17" s="107"/>
      <c r="E17" s="107"/>
      <c r="F17" s="107"/>
      <c r="G17" s="566"/>
      <c r="H17" s="269" t="s">
        <v>8</v>
      </c>
      <c r="I17" s="270" t="s">
        <v>9</v>
      </c>
      <c r="J17" s="150" t="s">
        <v>29</v>
      </c>
      <c r="K17" s="151" t="s">
        <v>29</v>
      </c>
      <c r="L17" s="151" t="s">
        <v>29</v>
      </c>
      <c r="M17" s="151" t="s">
        <v>29</v>
      </c>
      <c r="N17" s="151" t="s">
        <v>29</v>
      </c>
      <c r="O17" s="151" t="s">
        <v>29</v>
      </c>
      <c r="P17" s="152" t="s">
        <v>29</v>
      </c>
      <c r="Q17" s="47" t="b">
        <f>IF(L16="Prüfdatum",FALSE,TRUE)</f>
        <v>0</v>
      </c>
      <c r="X17" s="113"/>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row>
    <row r="18" spans="1:52" ht="13.5" customHeight="1" thickBot="1" x14ac:dyDescent="0.3">
      <c r="A18" s="107"/>
      <c r="B18" s="107"/>
      <c r="C18" s="107"/>
      <c r="D18" s="107"/>
      <c r="E18" s="107"/>
      <c r="F18" s="107"/>
      <c r="G18" s="153"/>
      <c r="H18" s="154"/>
      <c r="I18" s="155"/>
      <c r="J18" s="156"/>
      <c r="K18" s="156"/>
      <c r="L18" s="156"/>
      <c r="M18" s="156"/>
      <c r="N18" s="156"/>
      <c r="O18" s="157"/>
      <c r="P18" s="158"/>
      <c r="Q18" s="47" t="b">
        <f>IF(M16="Prüfdatum",FALSE,TRUE)</f>
        <v>0</v>
      </c>
      <c r="R18" s="365" t="s">
        <v>65</v>
      </c>
      <c r="S18" s="366"/>
      <c r="T18" s="366"/>
      <c r="U18" s="366"/>
      <c r="V18" s="366"/>
      <c r="W18" s="367"/>
      <c r="X18" s="113"/>
      <c r="Y18" s="16"/>
      <c r="Z18" s="16"/>
      <c r="AA18" s="16"/>
      <c r="AB18" s="16"/>
      <c r="AC18" s="16"/>
      <c r="AD18" s="16"/>
      <c r="AE18" s="16"/>
      <c r="AK18" s="16"/>
      <c r="AL18" s="16"/>
      <c r="AM18" s="16"/>
      <c r="AN18" s="16"/>
      <c r="AO18" s="16"/>
      <c r="AP18" s="16"/>
      <c r="AQ18" s="16"/>
      <c r="AR18" s="16"/>
      <c r="AS18" s="16"/>
      <c r="AT18" s="16"/>
      <c r="AU18" s="16"/>
      <c r="AV18" s="16"/>
      <c r="AW18" s="16"/>
      <c r="AX18" s="16"/>
      <c r="AY18" s="16"/>
      <c r="AZ18" s="16"/>
    </row>
    <row r="19" spans="1:52" ht="15" customHeight="1" x14ac:dyDescent="0.25">
      <c r="A19" s="451" t="s">
        <v>57</v>
      </c>
      <c r="B19" s="454" t="str">
        <f>IF(V30="",#REF!,IF(V30="kl. Fokus","kleiner Fokus",IF(V30="gr. Fokus","großer Fokus",IF(V30="...","..."))))</f>
        <v>großer Fokus</v>
      </c>
      <c r="C19" s="475" t="s">
        <v>1</v>
      </c>
      <c r="D19" s="476"/>
      <c r="E19" s="485" t="s">
        <v>3</v>
      </c>
      <c r="F19" s="486"/>
      <c r="G19" s="226">
        <v>90</v>
      </c>
      <c r="H19" s="227"/>
      <c r="I19" s="228"/>
      <c r="J19" s="159"/>
      <c r="K19" s="160"/>
      <c r="L19" s="160"/>
      <c r="M19" s="160"/>
      <c r="N19" s="160"/>
      <c r="O19" s="160"/>
      <c r="P19" s="161"/>
      <c r="Q19" s="25" t="b">
        <f>IF(N16="Prüfdatum",FALSE,TRUE)</f>
        <v>0</v>
      </c>
      <c r="R19" s="527" t="s">
        <v>40</v>
      </c>
      <c r="S19" s="528"/>
      <c r="T19" s="528"/>
      <c r="U19" s="529"/>
      <c r="V19" s="80">
        <v>100</v>
      </c>
      <c r="W19" s="255" t="s">
        <v>10</v>
      </c>
      <c r="X19" s="113"/>
      <c r="Y19" s="16"/>
      <c r="Z19" s="16"/>
      <c r="AA19" s="16"/>
      <c r="AB19" s="16"/>
      <c r="AC19" s="16"/>
      <c r="AD19" s="16"/>
      <c r="AE19" s="16"/>
      <c r="AK19" s="16"/>
      <c r="AL19" s="16"/>
      <c r="AM19" s="16"/>
      <c r="AN19" s="16"/>
      <c r="AO19" s="16"/>
      <c r="AP19" s="16"/>
      <c r="AQ19" s="16"/>
      <c r="AR19" s="16"/>
      <c r="AS19" s="16"/>
      <c r="AT19" s="16"/>
      <c r="AU19" s="16"/>
      <c r="AV19" s="16"/>
      <c r="AW19" s="16"/>
      <c r="AX19" s="16"/>
      <c r="AY19" s="16"/>
      <c r="AZ19" s="16"/>
    </row>
    <row r="20" spans="1:52" ht="15" customHeight="1" x14ac:dyDescent="0.25">
      <c r="A20" s="452"/>
      <c r="B20" s="455"/>
      <c r="C20" s="463" t="s">
        <v>63</v>
      </c>
      <c r="D20" s="464"/>
      <c r="E20" s="395" t="s">
        <v>64</v>
      </c>
      <c r="F20" s="396"/>
      <c r="G20" s="229">
        <v>50</v>
      </c>
      <c r="H20" s="230"/>
      <c r="I20" s="231"/>
      <c r="J20" s="162"/>
      <c r="K20" s="163"/>
      <c r="L20" s="163"/>
      <c r="M20" s="163"/>
      <c r="N20" s="163"/>
      <c r="O20" s="163"/>
      <c r="P20" s="164"/>
      <c r="Q20" s="25" t="b">
        <f>IF(O16="Prüfdatum",FALSE,TRUE)</f>
        <v>0</v>
      </c>
      <c r="R20" s="359" t="s">
        <v>39</v>
      </c>
      <c r="S20" s="360"/>
      <c r="T20" s="360"/>
      <c r="U20" s="361"/>
      <c r="V20" s="81">
        <v>12</v>
      </c>
      <c r="W20" s="256" t="s">
        <v>10</v>
      </c>
      <c r="X20" s="113"/>
      <c r="Y20" s="16"/>
      <c r="Z20" s="16"/>
      <c r="AA20" s="16"/>
      <c r="AB20" s="16"/>
      <c r="AC20" s="16"/>
      <c r="AD20" s="16"/>
      <c r="AE20" s="16"/>
      <c r="AK20" s="16"/>
      <c r="AL20" s="16"/>
      <c r="AM20" s="16"/>
      <c r="AN20" s="16"/>
      <c r="AO20" s="16"/>
      <c r="AP20" s="16"/>
      <c r="AQ20" s="16"/>
      <c r="AR20" s="16"/>
      <c r="AS20" s="16"/>
      <c r="AT20" s="16"/>
      <c r="AU20" s="16"/>
      <c r="AV20" s="16"/>
      <c r="AW20" s="16"/>
      <c r="AX20" s="16"/>
      <c r="AY20" s="16"/>
      <c r="AZ20" s="16"/>
    </row>
    <row r="21" spans="1:52" ht="15" customHeight="1" x14ac:dyDescent="0.25">
      <c r="A21" s="452"/>
      <c r="B21" s="455"/>
      <c r="C21" s="510" t="str">
        <f>IF(V39="","#BEZUG!",IF(OR(V39="µGy",V39="mGy"),"Dosis (20 sek.)",IF(OR(V39="µGy/s",V39="mGy/s"),"Dosisleistung")))</f>
        <v>Dosis (20 sek.)</v>
      </c>
      <c r="D21" s="511"/>
      <c r="E21" s="395" t="str">
        <f>IF(V39="","#BEZUG!",V39)</f>
        <v>µGy</v>
      </c>
      <c r="F21" s="396"/>
      <c r="G21" s="232">
        <v>7</v>
      </c>
      <c r="H21" s="233">
        <f>IF(V15="",#REF!,IF(G21="","",IF(V15="fokusnahe",G21*0.75,IF(V15="fokusfern",G21*0.7))))</f>
        <v>4.8999999999999995</v>
      </c>
      <c r="I21" s="234">
        <f>IF(V15="",#REF!,IF(G21="","",IF(V15="fokusnahe",G21*1.25,IF(V15="fokusfern",G21*1.3))))</f>
        <v>9.1</v>
      </c>
      <c r="J21" s="165"/>
      <c r="K21" s="166"/>
      <c r="L21" s="166"/>
      <c r="M21" s="166"/>
      <c r="N21" s="166"/>
      <c r="O21" s="166"/>
      <c r="P21" s="167"/>
      <c r="Q21" s="25" t="b">
        <f>IF(P16="Prüfdatum",FALSE,TRUE)</f>
        <v>0</v>
      </c>
      <c r="R21" s="359" t="s">
        <v>78</v>
      </c>
      <c r="S21" s="360"/>
      <c r="T21" s="360"/>
      <c r="U21" s="361"/>
      <c r="V21" s="81">
        <v>150</v>
      </c>
      <c r="W21" s="256" t="s">
        <v>10</v>
      </c>
      <c r="X21" s="113"/>
      <c r="Y21" s="16"/>
      <c r="Z21" s="16"/>
      <c r="AA21" s="16"/>
      <c r="AB21" s="16"/>
      <c r="AC21" s="16"/>
      <c r="AD21" s="16"/>
      <c r="AE21" s="16"/>
      <c r="AK21" s="16"/>
      <c r="AL21" s="16"/>
      <c r="AM21" s="16"/>
      <c r="AN21" s="16"/>
      <c r="AO21" s="16"/>
      <c r="AP21" s="16"/>
      <c r="AQ21" s="16"/>
      <c r="AR21" s="16"/>
      <c r="AS21" s="16"/>
      <c r="AT21" s="16"/>
      <c r="AU21" s="16"/>
      <c r="AV21" s="16"/>
      <c r="AW21" s="16"/>
      <c r="AX21" s="16"/>
      <c r="AY21" s="16"/>
      <c r="AZ21" s="16"/>
    </row>
    <row r="22" spans="1:52" ht="15" customHeight="1" x14ac:dyDescent="0.25">
      <c r="A22" s="452"/>
      <c r="B22" s="455"/>
      <c r="C22" s="510" t="s">
        <v>43</v>
      </c>
      <c r="D22" s="511"/>
      <c r="E22" s="395" t="str">
        <f>IF(V38="",#REF!,V38)</f>
        <v>cGycm2</v>
      </c>
      <c r="F22" s="396"/>
      <c r="G22" s="232">
        <v>0.2</v>
      </c>
      <c r="H22" s="233">
        <f>IF(G22="","",G22*0.75)</f>
        <v>0.15000000000000002</v>
      </c>
      <c r="I22" s="234">
        <f>IF(G22="","",G22*1.25)</f>
        <v>0.25</v>
      </c>
      <c r="J22" s="168"/>
      <c r="K22" s="144"/>
      <c r="L22" s="169"/>
      <c r="M22" s="169"/>
      <c r="N22" s="169"/>
      <c r="O22" s="169"/>
      <c r="P22" s="170"/>
      <c r="Q22" s="25" t="b">
        <f>IF(J17="Name",FALSE,TRUE)</f>
        <v>0</v>
      </c>
      <c r="R22" s="359" t="s">
        <v>134</v>
      </c>
      <c r="S22" s="360"/>
      <c r="T22" s="360"/>
      <c r="U22" s="361"/>
      <c r="V22" s="78" t="s">
        <v>51</v>
      </c>
      <c r="W22" s="264"/>
      <c r="X22" s="113"/>
      <c r="Y22" s="16"/>
      <c r="Z22" s="16"/>
      <c r="AA22" s="16"/>
      <c r="AB22" s="16"/>
      <c r="AC22" s="16"/>
      <c r="AD22" s="16"/>
      <c r="AE22" s="16"/>
      <c r="AK22" s="16"/>
      <c r="AL22" s="16"/>
      <c r="AM22" s="16"/>
      <c r="AN22" s="16"/>
      <c r="AO22" s="16"/>
      <c r="AP22" s="16"/>
      <c r="AQ22" s="16"/>
      <c r="AR22" s="16"/>
      <c r="AS22" s="16"/>
      <c r="AT22" s="16"/>
      <c r="AU22" s="16"/>
      <c r="AV22" s="16"/>
      <c r="AW22" s="16"/>
      <c r="AX22" s="16"/>
      <c r="AY22" s="16"/>
      <c r="AZ22" s="16"/>
    </row>
    <row r="23" spans="1:52" ht="15" customHeight="1" x14ac:dyDescent="0.25">
      <c r="A23" s="452"/>
      <c r="B23" s="455"/>
      <c r="C23" s="621" t="s">
        <v>41</v>
      </c>
      <c r="D23" s="145" t="s">
        <v>35</v>
      </c>
      <c r="E23" s="409" t="s">
        <v>166</v>
      </c>
      <c r="F23" s="410"/>
      <c r="G23" s="229">
        <f>IF(V31="","",V31)</f>
        <v>27</v>
      </c>
      <c r="H23" s="230">
        <f>IF(G23="","",G23-1)</f>
        <v>26</v>
      </c>
      <c r="I23" s="231">
        <f>IF(G23="","",G23+1)</f>
        <v>28</v>
      </c>
      <c r="J23" s="171"/>
      <c r="K23" s="163"/>
      <c r="L23" s="163"/>
      <c r="M23" s="163"/>
      <c r="N23" s="163"/>
      <c r="O23" s="163"/>
      <c r="P23" s="164"/>
      <c r="Q23" s="25" t="b">
        <f>IF(K17="Name",FALSE,TRUE)</f>
        <v>0</v>
      </c>
      <c r="R23" s="359" t="s">
        <v>24</v>
      </c>
      <c r="S23" s="360"/>
      <c r="T23" s="360"/>
      <c r="U23" s="361"/>
      <c r="V23" s="79" t="s">
        <v>26</v>
      </c>
      <c r="W23" s="265"/>
      <c r="X23" s="113"/>
      <c r="Y23" s="16"/>
      <c r="Z23" s="16"/>
      <c r="AA23" s="16"/>
      <c r="AB23" s="16"/>
      <c r="AC23" s="16"/>
      <c r="AD23" s="16"/>
      <c r="AE23" s="16"/>
      <c r="AK23" s="16"/>
      <c r="AL23" s="16"/>
      <c r="AM23" s="16"/>
      <c r="AN23" s="16"/>
      <c r="AO23" s="16"/>
      <c r="AP23" s="16"/>
      <c r="AQ23" s="16"/>
      <c r="AR23" s="16"/>
      <c r="AS23" s="16"/>
      <c r="AT23" s="16"/>
      <c r="AU23" s="16"/>
      <c r="AV23" s="16"/>
      <c r="AW23" s="16"/>
      <c r="AX23" s="16"/>
      <c r="AY23" s="16"/>
      <c r="AZ23" s="16"/>
    </row>
    <row r="24" spans="1:52" ht="15" customHeight="1" x14ac:dyDescent="0.25">
      <c r="A24" s="452"/>
      <c r="B24" s="455"/>
      <c r="C24" s="622"/>
      <c r="D24" s="145" t="s">
        <v>36</v>
      </c>
      <c r="E24" s="409" t="s">
        <v>167</v>
      </c>
      <c r="F24" s="410"/>
      <c r="G24" s="229">
        <f>IF(V32="","",V32)</f>
        <v>27</v>
      </c>
      <c r="H24" s="230">
        <f>IF(G24="","",G24-1)</f>
        <v>26</v>
      </c>
      <c r="I24" s="231">
        <f>IF(G24="","",G24+1)</f>
        <v>28</v>
      </c>
      <c r="J24" s="171"/>
      <c r="K24" s="163"/>
      <c r="L24" s="163"/>
      <c r="M24" s="163"/>
      <c r="N24" s="163"/>
      <c r="O24" s="163"/>
      <c r="P24" s="164"/>
      <c r="Q24" s="47" t="b">
        <f>IF(L17="Name",FALSE,TRUE)</f>
        <v>0</v>
      </c>
      <c r="R24" s="359" t="s">
        <v>32</v>
      </c>
      <c r="S24" s="360"/>
      <c r="T24" s="360"/>
      <c r="U24" s="361"/>
      <c r="V24" s="87"/>
      <c r="W24" s="266"/>
      <c r="X24" s="113"/>
      <c r="Y24" s="16"/>
      <c r="Z24" s="16"/>
      <c r="AK24" s="16"/>
      <c r="AL24" s="16"/>
      <c r="AM24" s="16"/>
      <c r="AN24" s="16"/>
      <c r="AO24" s="16"/>
      <c r="AP24" s="16"/>
      <c r="AQ24" s="16"/>
      <c r="AR24" s="16"/>
      <c r="AS24" s="16"/>
      <c r="AT24" s="16"/>
      <c r="AU24" s="16"/>
      <c r="AV24" s="16"/>
      <c r="AW24" s="16"/>
      <c r="AX24" s="16"/>
      <c r="AY24" s="16"/>
      <c r="AZ24" s="16"/>
    </row>
    <row r="25" spans="1:52" ht="15" customHeight="1" x14ac:dyDescent="0.25">
      <c r="A25" s="452"/>
      <c r="B25" s="455"/>
      <c r="C25" s="399" t="s">
        <v>154</v>
      </c>
      <c r="D25" s="400"/>
      <c r="E25" s="401" t="s">
        <v>118</v>
      </c>
      <c r="F25" s="402"/>
      <c r="G25" s="235" t="s">
        <v>119</v>
      </c>
      <c r="H25" s="590" t="s">
        <v>129</v>
      </c>
      <c r="I25" s="591"/>
      <c r="J25" s="172"/>
      <c r="K25" s="173"/>
      <c r="L25" s="173"/>
      <c r="M25" s="173"/>
      <c r="N25" s="173"/>
      <c r="O25" s="173"/>
      <c r="P25" s="174"/>
      <c r="Q25" s="25" t="b">
        <f>IF(M17="Name",FALSE,TRUE)</f>
        <v>0</v>
      </c>
      <c r="R25" s="359" t="s">
        <v>66</v>
      </c>
      <c r="S25" s="360"/>
      <c r="T25" s="360"/>
      <c r="U25" s="361"/>
      <c r="V25" s="88"/>
      <c r="W25" s="100" t="s">
        <v>10</v>
      </c>
      <c r="X25" s="113"/>
      <c r="Y25" s="16"/>
      <c r="Z25" s="16"/>
      <c r="AK25" s="16"/>
      <c r="AL25" s="16"/>
      <c r="AM25" s="16"/>
      <c r="AN25" s="16"/>
      <c r="AO25" s="16"/>
      <c r="AP25" s="16"/>
      <c r="AQ25" s="16"/>
      <c r="AR25" s="16"/>
      <c r="AS25" s="16"/>
      <c r="AT25" s="16"/>
      <c r="AU25" s="16"/>
      <c r="AV25" s="16"/>
      <c r="AW25" s="16"/>
      <c r="AX25" s="16"/>
      <c r="AY25" s="16"/>
      <c r="AZ25" s="16"/>
    </row>
    <row r="26" spans="1:52" s="28" customFormat="1" ht="15" customHeight="1" x14ac:dyDescent="0.2">
      <c r="A26" s="452"/>
      <c r="B26" s="455"/>
      <c r="C26" s="403" t="s">
        <v>15</v>
      </c>
      <c r="D26" s="404"/>
      <c r="E26" s="395" t="s">
        <v>16</v>
      </c>
      <c r="F26" s="396"/>
      <c r="G26" s="229">
        <v>5</v>
      </c>
      <c r="H26" s="236">
        <f>IF(G26="","",G26)</f>
        <v>5</v>
      </c>
      <c r="I26" s="237"/>
      <c r="J26" s="171"/>
      <c r="K26" s="163"/>
      <c r="L26" s="163"/>
      <c r="M26" s="163"/>
      <c r="N26" s="163"/>
      <c r="O26" s="163"/>
      <c r="P26" s="164"/>
      <c r="Q26" s="48" t="b">
        <f>IF(N17="Name",FALSE,TRUE)</f>
        <v>0</v>
      </c>
      <c r="R26" s="533" t="s">
        <v>72</v>
      </c>
      <c r="S26" s="534"/>
      <c r="T26" s="534"/>
      <c r="U26" s="535"/>
      <c r="V26" s="88"/>
      <c r="W26" s="100" t="s">
        <v>114</v>
      </c>
      <c r="X26" s="105"/>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row>
    <row r="27" spans="1:52" ht="15" customHeight="1" x14ac:dyDescent="0.25">
      <c r="A27" s="452"/>
      <c r="B27" s="455"/>
      <c r="C27" s="472" t="s">
        <v>18</v>
      </c>
      <c r="D27" s="473"/>
      <c r="E27" s="395" t="s">
        <v>17</v>
      </c>
      <c r="F27" s="396"/>
      <c r="G27" s="238">
        <v>7</v>
      </c>
      <c r="H27" s="239">
        <f>IF(G27="","",G27)</f>
        <v>7</v>
      </c>
      <c r="I27" s="237"/>
      <c r="J27" s="175"/>
      <c r="K27" s="176"/>
      <c r="L27" s="176"/>
      <c r="M27" s="176"/>
      <c r="N27" s="176"/>
      <c r="O27" s="176"/>
      <c r="P27" s="177"/>
      <c r="Q27" s="25" t="b">
        <f>IF(O17="Name",FALSE,TRUE)</f>
        <v>0</v>
      </c>
      <c r="R27" s="359" t="s">
        <v>127</v>
      </c>
      <c r="S27" s="360"/>
      <c r="T27" s="360"/>
      <c r="U27" s="361"/>
      <c r="V27" s="93"/>
      <c r="W27" s="265"/>
      <c r="X27" s="113"/>
      <c r="Y27" s="16"/>
      <c r="Z27" s="16"/>
    </row>
    <row r="28" spans="1:52" ht="15" customHeight="1" thickBot="1" x14ac:dyDescent="0.3">
      <c r="A28" s="452"/>
      <c r="B28" s="456"/>
      <c r="C28" s="405" t="s">
        <v>19</v>
      </c>
      <c r="D28" s="406"/>
      <c r="E28" s="407" t="s">
        <v>20</v>
      </c>
      <c r="F28" s="408"/>
      <c r="G28" s="240">
        <v>12</v>
      </c>
      <c r="H28" s="241">
        <f>IF(V16="",#REF!,IF(V16="A.2",12,IF(V16="A.3",7)))</f>
        <v>12</v>
      </c>
      <c r="I28" s="242"/>
      <c r="J28" s="178"/>
      <c r="K28" s="179"/>
      <c r="L28" s="179"/>
      <c r="M28" s="179"/>
      <c r="N28" s="179"/>
      <c r="O28" s="179"/>
      <c r="P28" s="180"/>
      <c r="Q28" s="25" t="b">
        <f>IF(P17="Name",FALSE,TRUE)</f>
        <v>0</v>
      </c>
      <c r="R28" s="562" t="s">
        <v>74</v>
      </c>
      <c r="S28" s="563"/>
      <c r="T28" s="563"/>
      <c r="U28" s="564"/>
      <c r="V28" s="94" t="s">
        <v>27</v>
      </c>
      <c r="W28" s="263"/>
      <c r="X28" s="113"/>
      <c r="Y28" s="16"/>
      <c r="Z28" s="16"/>
    </row>
    <row r="29" spans="1:52" ht="12" customHeight="1" thickBot="1" x14ac:dyDescent="0.3">
      <c r="A29" s="656"/>
      <c r="B29" s="657"/>
      <c r="C29" s="657"/>
      <c r="D29" s="657"/>
      <c r="E29" s="657"/>
      <c r="F29" s="658"/>
      <c r="G29" s="181"/>
      <c r="H29" s="182"/>
      <c r="I29" s="183"/>
      <c r="J29" s="184"/>
      <c r="K29" s="184"/>
      <c r="L29" s="184"/>
      <c r="M29" s="184"/>
      <c r="N29" s="184"/>
      <c r="O29" s="185"/>
      <c r="P29" s="186"/>
      <c r="Q29" s="25"/>
      <c r="X29" s="107"/>
    </row>
    <row r="30" spans="1:52" ht="15" customHeight="1" thickBot="1" x14ac:dyDescent="0.35">
      <c r="A30" s="502" t="s">
        <v>59</v>
      </c>
      <c r="B30" s="499" t="str">
        <f>IF(V34="",#REF!,IF(V34="kl. Fokus","kleiner Fokus",IF(V34="gr. Fokus","großer Fokus",IF(V34="...","..."))))</f>
        <v>kleiner Fokus</v>
      </c>
      <c r="C30" s="475" t="s">
        <v>1</v>
      </c>
      <c r="D30" s="476"/>
      <c r="E30" s="485" t="s">
        <v>3</v>
      </c>
      <c r="F30" s="486"/>
      <c r="G30" s="226">
        <v>100</v>
      </c>
      <c r="H30" s="227"/>
      <c r="I30" s="228"/>
      <c r="J30" s="187"/>
      <c r="K30" s="160"/>
      <c r="L30" s="160"/>
      <c r="M30" s="160"/>
      <c r="N30" s="160"/>
      <c r="O30" s="160"/>
      <c r="P30" s="161"/>
      <c r="Q30" s="25">
        <v>2</v>
      </c>
      <c r="R30" s="386" t="s">
        <v>58</v>
      </c>
      <c r="S30" s="387"/>
      <c r="T30" s="388"/>
      <c r="U30" s="191" t="s">
        <v>56</v>
      </c>
      <c r="V30" s="91" t="s">
        <v>88</v>
      </c>
      <c r="W30" s="127"/>
      <c r="X30" s="107"/>
    </row>
    <row r="31" spans="1:52" ht="15" customHeight="1" x14ac:dyDescent="0.25">
      <c r="A31" s="503"/>
      <c r="B31" s="500"/>
      <c r="C31" s="463" t="s">
        <v>63</v>
      </c>
      <c r="D31" s="464"/>
      <c r="E31" s="395" t="s">
        <v>64</v>
      </c>
      <c r="F31" s="396"/>
      <c r="G31" s="229">
        <v>40</v>
      </c>
      <c r="H31" s="230"/>
      <c r="I31" s="231"/>
      <c r="J31" s="162"/>
      <c r="K31" s="163"/>
      <c r="L31" s="163"/>
      <c r="M31" s="163"/>
      <c r="N31" s="163"/>
      <c r="O31" s="163"/>
      <c r="P31" s="164"/>
      <c r="Q31" s="25"/>
      <c r="R31" s="527" t="s">
        <v>151</v>
      </c>
      <c r="S31" s="528"/>
      <c r="T31" s="528"/>
      <c r="U31" s="529"/>
      <c r="V31" s="86">
        <v>27</v>
      </c>
      <c r="W31" s="13"/>
      <c r="X31" s="107"/>
    </row>
    <row r="32" spans="1:52" ht="15" customHeight="1" thickBot="1" x14ac:dyDescent="0.3">
      <c r="A32" s="503"/>
      <c r="B32" s="500"/>
      <c r="C32" s="510" t="str">
        <f>IF(V39="","#BEZUG!",IF(OR(V39="µGy",V39="mGy"),"Dosis (20 sek.)",IF(OR(V39="µGy/s",V39="mGy/s"),"Dosisleistung")))</f>
        <v>Dosis (20 sek.)</v>
      </c>
      <c r="D32" s="511"/>
      <c r="E32" s="395" t="str">
        <f>IF(V39="","#BEZUG!",V39)</f>
        <v>µGy</v>
      </c>
      <c r="F32" s="396"/>
      <c r="G32" s="232">
        <v>5</v>
      </c>
      <c r="H32" s="233">
        <f>IF(V15="",#REF!,IF(G32="","",IF(V15="fokusnahe",G32*0.75,IF(V15="fokusfern",G32*0.7))))</f>
        <v>3.5</v>
      </c>
      <c r="I32" s="234">
        <f>IF(V15="",#REF!,IF(G32="","",IF(V15="fokusnahe",G32*1.25,IF(V15="fokusfern",G32*1.3))))</f>
        <v>6.5</v>
      </c>
      <c r="J32" s="165"/>
      <c r="K32" s="166"/>
      <c r="L32" s="166"/>
      <c r="M32" s="166"/>
      <c r="N32" s="166"/>
      <c r="O32" s="166"/>
      <c r="P32" s="167"/>
      <c r="Q32" s="19"/>
      <c r="R32" s="562" t="s">
        <v>150</v>
      </c>
      <c r="S32" s="563"/>
      <c r="T32" s="563"/>
      <c r="U32" s="564"/>
      <c r="V32" s="85">
        <v>27</v>
      </c>
      <c r="W32" s="14"/>
      <c r="X32" s="107"/>
    </row>
    <row r="33" spans="1:37" ht="15" customHeight="1" thickBot="1" x14ac:dyDescent="0.3">
      <c r="A33" s="503"/>
      <c r="B33" s="500"/>
      <c r="C33" s="640" t="s">
        <v>43</v>
      </c>
      <c r="D33" s="641"/>
      <c r="E33" s="395" t="str">
        <f>IF(V38="",#REF!,V38)</f>
        <v>cGycm2</v>
      </c>
      <c r="F33" s="396"/>
      <c r="G33" s="232">
        <v>0.4</v>
      </c>
      <c r="H33" s="233">
        <f>IF(G33="","",G33*0.75)</f>
        <v>0.30000000000000004</v>
      </c>
      <c r="I33" s="234">
        <f>IF(G33="","",G33*1.25)</f>
        <v>0.5</v>
      </c>
      <c r="J33" s="168"/>
      <c r="K33" s="169"/>
      <c r="L33" s="169"/>
      <c r="M33" s="169"/>
      <c r="N33" s="169"/>
      <c r="O33" s="169"/>
      <c r="P33" s="170"/>
      <c r="Q33" s="16"/>
      <c r="X33" s="107"/>
    </row>
    <row r="34" spans="1:37" ht="15" customHeight="1" thickBot="1" x14ac:dyDescent="0.35">
      <c r="A34" s="503"/>
      <c r="B34" s="500"/>
      <c r="C34" s="621" t="s">
        <v>41</v>
      </c>
      <c r="D34" s="145" t="s">
        <v>35</v>
      </c>
      <c r="E34" s="409" t="s">
        <v>166</v>
      </c>
      <c r="F34" s="410"/>
      <c r="G34" s="229">
        <f>IF(V35="","",V35)</f>
        <v>27</v>
      </c>
      <c r="H34" s="230">
        <f>IF(G34="","",G34-1)</f>
        <v>26</v>
      </c>
      <c r="I34" s="231">
        <f>IF(G34="","",G34+1)</f>
        <v>28</v>
      </c>
      <c r="J34" s="171"/>
      <c r="K34" s="163"/>
      <c r="L34" s="163"/>
      <c r="M34" s="163"/>
      <c r="N34" s="163"/>
      <c r="O34" s="163"/>
      <c r="P34" s="164"/>
      <c r="Q34" s="16"/>
      <c r="R34" s="386" t="s">
        <v>60</v>
      </c>
      <c r="S34" s="387"/>
      <c r="T34" s="388"/>
      <c r="U34" s="191" t="s">
        <v>56</v>
      </c>
      <c r="V34" s="91" t="s">
        <v>89</v>
      </c>
      <c r="W34" s="127"/>
      <c r="X34" s="107"/>
    </row>
    <row r="35" spans="1:37" ht="15" customHeight="1" thickBot="1" x14ac:dyDescent="0.3">
      <c r="A35" s="504"/>
      <c r="B35" s="501"/>
      <c r="C35" s="653"/>
      <c r="D35" s="146" t="s">
        <v>36</v>
      </c>
      <c r="E35" s="654" t="s">
        <v>167</v>
      </c>
      <c r="F35" s="655"/>
      <c r="G35" s="243">
        <f>IF(V36="","",V36)</f>
        <v>27</v>
      </c>
      <c r="H35" s="244">
        <f>IF(G35="","",G35-1)</f>
        <v>26</v>
      </c>
      <c r="I35" s="245">
        <f>IF(G35="","",G35+1)</f>
        <v>28</v>
      </c>
      <c r="J35" s="188"/>
      <c r="K35" s="189"/>
      <c r="L35" s="189"/>
      <c r="M35" s="189"/>
      <c r="N35" s="189"/>
      <c r="O35" s="189"/>
      <c r="P35" s="190"/>
      <c r="Q35" s="16"/>
      <c r="R35" s="527" t="s">
        <v>151</v>
      </c>
      <c r="S35" s="528"/>
      <c r="T35" s="528"/>
      <c r="U35" s="529"/>
      <c r="V35" s="84">
        <v>27</v>
      </c>
      <c r="W35" s="11"/>
      <c r="X35" s="107"/>
    </row>
    <row r="36" spans="1:37" ht="15" customHeight="1" thickBot="1" x14ac:dyDescent="0.3">
      <c r="A36" s="493" t="s">
        <v>168</v>
      </c>
      <c r="B36" s="494"/>
      <c r="C36" s="494"/>
      <c r="D36" s="494"/>
      <c r="E36" s="494"/>
      <c r="F36" s="494"/>
      <c r="G36" s="494"/>
      <c r="H36" s="494"/>
      <c r="I36" s="495"/>
      <c r="Q36" s="16"/>
      <c r="R36" s="562" t="s">
        <v>150</v>
      </c>
      <c r="S36" s="563"/>
      <c r="T36" s="563"/>
      <c r="U36" s="564"/>
      <c r="V36" s="85">
        <v>27</v>
      </c>
      <c r="W36" s="15"/>
      <c r="X36" s="107"/>
    </row>
    <row r="37" spans="1:37" ht="7.5" customHeight="1" thickBot="1" x14ac:dyDescent="0.3">
      <c r="A37" s="493"/>
      <c r="B37" s="494"/>
      <c r="C37" s="494"/>
      <c r="D37" s="494"/>
      <c r="E37" s="494"/>
      <c r="F37" s="494"/>
      <c r="G37" s="494"/>
      <c r="H37" s="494"/>
      <c r="I37" s="495"/>
      <c r="X37" s="107"/>
    </row>
    <row r="38" spans="1:37" ht="14.25" customHeight="1" x14ac:dyDescent="0.25">
      <c r="A38" s="496"/>
      <c r="B38" s="497"/>
      <c r="C38" s="497"/>
      <c r="D38" s="497"/>
      <c r="E38" s="497"/>
      <c r="F38" s="497"/>
      <c r="G38" s="497"/>
      <c r="H38" s="497"/>
      <c r="I38" s="498"/>
      <c r="R38" s="527" t="s">
        <v>33</v>
      </c>
      <c r="S38" s="528"/>
      <c r="T38" s="528"/>
      <c r="U38" s="529"/>
      <c r="V38" s="95" t="s">
        <v>52</v>
      </c>
      <c r="W38" s="116"/>
      <c r="X38" s="107"/>
    </row>
    <row r="39" spans="1:37" ht="14.25" customHeight="1" thickBot="1" x14ac:dyDescent="0.3">
      <c r="Q39" s="10"/>
      <c r="R39" s="555" t="s">
        <v>128</v>
      </c>
      <c r="S39" s="556"/>
      <c r="T39" s="556"/>
      <c r="U39" s="557"/>
      <c r="V39" s="206" t="s">
        <v>101</v>
      </c>
      <c r="W39" s="115"/>
      <c r="X39" s="113"/>
      <c r="Y39" s="16"/>
      <c r="AB39" s="1"/>
      <c r="AC39" s="1"/>
    </row>
    <row r="40" spans="1:37" ht="15" customHeight="1" x14ac:dyDescent="0.25">
      <c r="Q40" s="27"/>
      <c r="S40" s="2"/>
      <c r="X40" s="16"/>
      <c r="Y40" s="16"/>
      <c r="Z40" s="16"/>
      <c r="AA40" s="16"/>
      <c r="AB40" s="19"/>
      <c r="AC40" s="19"/>
      <c r="AD40" s="16"/>
      <c r="AE40" s="16"/>
      <c r="AF40" s="16"/>
      <c r="AG40" s="16"/>
      <c r="AH40" s="16"/>
      <c r="AI40" s="16"/>
      <c r="AJ40" s="16"/>
      <c r="AK40" s="16"/>
    </row>
    <row r="41" spans="1:37" ht="15" customHeight="1" x14ac:dyDescent="0.25">
      <c r="Q41" s="5"/>
      <c r="S41" s="2"/>
      <c r="X41" s="16"/>
      <c r="Y41" s="16"/>
      <c r="Z41" s="16"/>
      <c r="AA41" s="16"/>
      <c r="AB41" s="16"/>
      <c r="AC41" s="19"/>
      <c r="AD41" s="16"/>
      <c r="AE41" s="16"/>
      <c r="AF41" s="16"/>
      <c r="AG41" s="16"/>
      <c r="AH41" s="16"/>
      <c r="AI41" s="16"/>
      <c r="AJ41" s="16"/>
      <c r="AK41" s="16"/>
    </row>
    <row r="42" spans="1:37" ht="15" customHeight="1" x14ac:dyDescent="0.25">
      <c r="Q42" s="6"/>
      <c r="S42" s="2"/>
      <c r="X42" s="16"/>
      <c r="Y42" s="16"/>
      <c r="Z42" s="16"/>
      <c r="AA42" s="16"/>
      <c r="AB42" s="16"/>
      <c r="AC42" s="19"/>
      <c r="AD42" s="16"/>
      <c r="AE42" s="16"/>
      <c r="AF42" s="16"/>
      <c r="AG42" s="16"/>
      <c r="AH42" s="16"/>
      <c r="AI42" s="16"/>
      <c r="AJ42" s="16"/>
      <c r="AK42" s="16"/>
    </row>
    <row r="43" spans="1:37" ht="15" customHeight="1" x14ac:dyDescent="0.25">
      <c r="Q43" s="6"/>
      <c r="S43" s="2"/>
      <c r="X43" s="16"/>
      <c r="Y43" s="16"/>
      <c r="Z43" s="16"/>
      <c r="AA43" s="16"/>
      <c r="AB43" s="16"/>
      <c r="AC43" s="19"/>
      <c r="AD43" s="16"/>
      <c r="AE43" s="16"/>
      <c r="AF43" s="16"/>
      <c r="AG43" s="16"/>
      <c r="AH43" s="16"/>
      <c r="AI43" s="16"/>
      <c r="AJ43" s="16"/>
      <c r="AK43" s="16"/>
    </row>
    <row r="44" spans="1:37" ht="15" customHeight="1" x14ac:dyDescent="0.25">
      <c r="Q44" s="6"/>
      <c r="R44" s="16"/>
      <c r="S44" s="16"/>
      <c r="T44" s="16"/>
      <c r="U44" s="16"/>
      <c r="V44" s="16"/>
      <c r="W44" s="16"/>
      <c r="X44" s="16"/>
      <c r="Y44" s="16"/>
      <c r="Z44" s="16"/>
      <c r="AA44" s="16"/>
      <c r="AB44" s="16"/>
      <c r="AC44" s="19"/>
      <c r="AD44" s="16"/>
      <c r="AE44" s="16"/>
      <c r="AF44" s="16"/>
      <c r="AG44" s="16"/>
      <c r="AH44" s="16"/>
      <c r="AI44" s="16"/>
      <c r="AJ44" s="16"/>
      <c r="AK44" s="16"/>
    </row>
    <row r="45" spans="1:37" ht="15" customHeight="1" thickBot="1" x14ac:dyDescent="0.3">
      <c r="R45" s="16"/>
      <c r="S45" s="16"/>
      <c r="T45" s="16"/>
      <c r="U45" s="16"/>
      <c r="V45" s="16"/>
      <c r="W45" s="16"/>
      <c r="X45" s="16"/>
      <c r="Y45" s="16"/>
      <c r="Z45" s="16"/>
      <c r="AA45" s="16"/>
      <c r="AB45" s="16"/>
      <c r="AC45" s="16"/>
      <c r="AD45" s="16"/>
      <c r="AE45" s="16"/>
      <c r="AF45" s="16"/>
      <c r="AG45" s="16"/>
      <c r="AH45" s="16"/>
      <c r="AI45" s="16"/>
      <c r="AJ45" s="16"/>
      <c r="AK45" s="16"/>
    </row>
    <row r="46" spans="1:37" ht="15" customHeight="1" x14ac:dyDescent="0.25">
      <c r="A46" s="648" t="s">
        <v>11</v>
      </c>
      <c r="B46" s="649"/>
      <c r="C46" s="649"/>
      <c r="D46" s="649"/>
      <c r="E46" s="650"/>
      <c r="F46" s="104"/>
      <c r="G46" s="648" t="s">
        <v>90</v>
      </c>
      <c r="H46" s="651"/>
      <c r="I46" s="651"/>
      <c r="J46" s="651"/>
      <c r="K46" s="652"/>
      <c r="L46" s="132"/>
      <c r="M46" s="648" t="s">
        <v>37</v>
      </c>
      <c r="N46" s="649"/>
      <c r="O46" s="649"/>
      <c r="P46" s="650"/>
      <c r="R46" s="659" t="s">
        <v>80</v>
      </c>
      <c r="S46" s="660"/>
      <c r="T46" s="660"/>
      <c r="U46" s="660"/>
      <c r="V46" s="660"/>
      <c r="W46" s="661"/>
      <c r="X46" s="113"/>
      <c r="Y46" s="16"/>
      <c r="Z46" s="16"/>
      <c r="AA46" s="16"/>
      <c r="AB46" s="16"/>
      <c r="AC46" s="16"/>
      <c r="AD46" s="16"/>
      <c r="AE46" s="16"/>
      <c r="AF46" s="16"/>
      <c r="AG46" s="16"/>
      <c r="AH46" s="16"/>
      <c r="AI46" s="16"/>
      <c r="AJ46" s="16"/>
      <c r="AK46" s="16"/>
    </row>
    <row r="47" spans="1:37" ht="15" customHeight="1" thickBot="1" x14ac:dyDescent="0.3">
      <c r="A47" s="491" t="s">
        <v>98</v>
      </c>
      <c r="B47" s="492"/>
      <c r="C47" s="507"/>
      <c r="D47" s="508"/>
      <c r="E47" s="509"/>
      <c r="F47" s="105"/>
      <c r="G47" s="505" t="s">
        <v>40</v>
      </c>
      <c r="H47" s="506"/>
      <c r="I47" s="506"/>
      <c r="J47" s="216">
        <f t="shared" ref="J47:J53" si="0">IF(J2="","",J2)</f>
        <v>100</v>
      </c>
      <c r="K47" s="217" t="s">
        <v>10</v>
      </c>
      <c r="L47" s="108"/>
      <c r="M47" s="143" t="s">
        <v>0</v>
      </c>
      <c r="N47" s="392"/>
      <c r="O47" s="393"/>
      <c r="P47" s="394"/>
      <c r="R47" s="662"/>
      <c r="S47" s="663"/>
      <c r="T47" s="663"/>
      <c r="U47" s="663"/>
      <c r="V47" s="663"/>
      <c r="W47" s="664"/>
      <c r="X47" s="105"/>
      <c r="Y47" s="16"/>
      <c r="Z47" s="16"/>
      <c r="AA47" s="16"/>
      <c r="AB47" s="16"/>
      <c r="AC47" s="16"/>
      <c r="AD47" s="16"/>
      <c r="AE47" s="16"/>
      <c r="AF47" s="16"/>
      <c r="AG47" s="16"/>
      <c r="AH47" s="16"/>
      <c r="AI47" s="16"/>
      <c r="AJ47" s="16"/>
      <c r="AK47" s="16"/>
    </row>
    <row r="48" spans="1:37" ht="15.75" customHeight="1" thickBot="1" x14ac:dyDescent="0.3">
      <c r="A48" s="491" t="s">
        <v>12</v>
      </c>
      <c r="B48" s="492"/>
      <c r="C48" s="392"/>
      <c r="D48" s="393"/>
      <c r="E48" s="394"/>
      <c r="F48" s="105"/>
      <c r="G48" s="610" t="s">
        <v>39</v>
      </c>
      <c r="H48" s="611"/>
      <c r="I48" s="611"/>
      <c r="J48" s="216">
        <f t="shared" si="0"/>
        <v>12</v>
      </c>
      <c r="K48" s="218" t="s">
        <v>10</v>
      </c>
      <c r="L48" s="108"/>
      <c r="M48" s="575" t="s">
        <v>31</v>
      </c>
      <c r="N48" s="576"/>
      <c r="O48" s="577"/>
      <c r="P48" s="221">
        <v>43172</v>
      </c>
      <c r="Q48" s="16"/>
      <c r="V48" s="107"/>
      <c r="X48" s="113"/>
      <c r="Y48" s="16"/>
      <c r="Z48" s="16"/>
      <c r="AA48" s="16"/>
      <c r="AB48" s="16"/>
      <c r="AC48" s="16"/>
      <c r="AD48" s="16"/>
      <c r="AE48" s="16"/>
      <c r="AF48" s="16"/>
      <c r="AG48" s="16"/>
      <c r="AH48" s="16"/>
      <c r="AI48" s="16"/>
      <c r="AJ48" s="16"/>
      <c r="AK48" s="16"/>
    </row>
    <row r="49" spans="1:37" ht="15.75" customHeight="1" thickBot="1" x14ac:dyDescent="0.3">
      <c r="A49" s="465" t="s">
        <v>13</v>
      </c>
      <c r="B49" s="466"/>
      <c r="C49" s="392"/>
      <c r="D49" s="393"/>
      <c r="E49" s="394"/>
      <c r="F49" s="105"/>
      <c r="G49" s="465" t="s">
        <v>73</v>
      </c>
      <c r="H49" s="474"/>
      <c r="I49" s="466"/>
      <c r="J49" s="216">
        <f t="shared" si="0"/>
        <v>150</v>
      </c>
      <c r="K49" s="218" t="s">
        <v>10</v>
      </c>
      <c r="L49" s="108"/>
      <c r="M49" s="104"/>
      <c r="N49" s="137"/>
      <c r="O49" s="137"/>
      <c r="P49" s="138"/>
      <c r="Q49" s="16"/>
      <c r="R49" s="365" t="s">
        <v>90</v>
      </c>
      <c r="S49" s="366"/>
      <c r="T49" s="366"/>
      <c r="U49" s="366"/>
      <c r="V49" s="366"/>
      <c r="W49" s="367"/>
      <c r="X49" s="113"/>
      <c r="Y49" s="16"/>
      <c r="Z49" s="16"/>
      <c r="AA49" s="16"/>
      <c r="AB49" s="16"/>
      <c r="AC49" s="16"/>
      <c r="AD49" s="16"/>
      <c r="AE49" s="16"/>
      <c r="AF49" s="16"/>
      <c r="AG49" s="16"/>
      <c r="AH49" s="16"/>
      <c r="AI49" s="16"/>
      <c r="AJ49" s="16"/>
      <c r="AK49" s="16"/>
    </row>
    <row r="50" spans="1:37" ht="15.75" customHeight="1" x14ac:dyDescent="0.25">
      <c r="A50" s="465" t="s">
        <v>14</v>
      </c>
      <c r="B50" s="466"/>
      <c r="C50" s="392"/>
      <c r="D50" s="393"/>
      <c r="E50" s="394"/>
      <c r="F50" s="105"/>
      <c r="G50" s="465" t="s">
        <v>30</v>
      </c>
      <c r="H50" s="474"/>
      <c r="I50" s="466"/>
      <c r="J50" s="558" t="str">
        <f t="shared" si="0"/>
        <v>Cu 0,3mm</v>
      </c>
      <c r="K50" s="559"/>
      <c r="L50" s="108"/>
      <c r="M50" s="107"/>
      <c r="N50" s="107"/>
      <c r="O50" s="107"/>
      <c r="P50" s="111"/>
      <c r="Q50" s="16"/>
      <c r="R50" s="368" t="s">
        <v>123</v>
      </c>
      <c r="S50" s="369"/>
      <c r="T50" s="369"/>
      <c r="U50" s="370"/>
      <c r="V50" s="80">
        <v>34</v>
      </c>
      <c r="W50" s="100" t="s">
        <v>121</v>
      </c>
      <c r="X50" s="113"/>
      <c r="Y50" s="16"/>
      <c r="Z50" s="16"/>
      <c r="AA50" s="16"/>
      <c r="AB50" s="16"/>
      <c r="AC50" s="16"/>
      <c r="AD50" s="16"/>
      <c r="AE50" s="16"/>
      <c r="AF50" s="16"/>
      <c r="AG50" s="16"/>
      <c r="AH50" s="16"/>
      <c r="AI50" s="16"/>
      <c r="AJ50" s="16"/>
      <c r="AK50" s="16"/>
    </row>
    <row r="51" spans="1:37" s="28" customFormat="1" ht="15.6" customHeight="1" thickBot="1" x14ac:dyDescent="0.25">
      <c r="A51" s="445" t="s">
        <v>102</v>
      </c>
      <c r="B51" s="446"/>
      <c r="C51" s="389"/>
      <c r="D51" s="429"/>
      <c r="E51" s="430"/>
      <c r="F51" s="105"/>
      <c r="G51" s="417" t="s">
        <v>24</v>
      </c>
      <c r="H51" s="418"/>
      <c r="I51" s="419"/>
      <c r="J51" s="558" t="str">
        <f t="shared" si="0"/>
        <v>JA</v>
      </c>
      <c r="K51" s="559"/>
      <c r="L51" s="108"/>
      <c r="M51" s="133"/>
      <c r="N51" s="133"/>
      <c r="O51" s="133"/>
      <c r="P51" s="134"/>
      <c r="Q51" s="30"/>
      <c r="R51" s="371" t="s">
        <v>122</v>
      </c>
      <c r="S51" s="372"/>
      <c r="T51" s="372"/>
      <c r="U51" s="373"/>
      <c r="V51" s="83">
        <v>10</v>
      </c>
      <c r="W51" s="257" t="s">
        <v>116</v>
      </c>
      <c r="X51" s="105"/>
      <c r="Y51" s="30"/>
      <c r="Z51" s="30"/>
      <c r="AA51" s="30"/>
      <c r="AB51" s="30"/>
      <c r="AC51" s="30"/>
      <c r="AD51" s="30"/>
      <c r="AE51" s="30"/>
      <c r="AF51" s="30"/>
      <c r="AG51" s="30"/>
      <c r="AH51" s="30"/>
      <c r="AI51" s="30"/>
      <c r="AJ51" s="30"/>
      <c r="AK51" s="30"/>
    </row>
    <row r="52" spans="1:37" ht="15.6" customHeight="1" thickBot="1" x14ac:dyDescent="0.3">
      <c r="A52" s="445"/>
      <c r="B52" s="446"/>
      <c r="C52" s="389"/>
      <c r="D52" s="390"/>
      <c r="E52" s="391"/>
      <c r="F52" s="105"/>
      <c r="G52" s="417" t="s">
        <v>66</v>
      </c>
      <c r="H52" s="418"/>
      <c r="I52" s="419"/>
      <c r="J52" s="216" t="str">
        <f t="shared" si="0"/>
        <v/>
      </c>
      <c r="K52" s="218" t="s">
        <v>10</v>
      </c>
      <c r="L52" s="105"/>
      <c r="M52" s="107"/>
      <c r="N52" s="107"/>
      <c r="O52" s="107"/>
      <c r="P52" s="112"/>
      <c r="Q52" s="16"/>
      <c r="R52" s="28"/>
      <c r="S52" s="28"/>
      <c r="T52" s="28"/>
      <c r="U52" s="28"/>
      <c r="V52" s="28"/>
      <c r="W52" s="28"/>
      <c r="X52" s="113"/>
      <c r="Y52" s="16"/>
      <c r="Z52" s="16"/>
      <c r="AA52" s="16"/>
      <c r="AB52" s="16"/>
      <c r="AC52" s="16"/>
      <c r="AD52" s="16"/>
      <c r="AE52" s="16"/>
      <c r="AF52" s="16"/>
      <c r="AG52" s="16"/>
      <c r="AH52" s="16"/>
      <c r="AI52" s="16"/>
      <c r="AJ52" s="16"/>
      <c r="AK52" s="16"/>
    </row>
    <row r="53" spans="1:37" ht="15.6" customHeight="1" thickBot="1" x14ac:dyDescent="0.35">
      <c r="A53" s="445"/>
      <c r="B53" s="446"/>
      <c r="C53" s="389"/>
      <c r="D53" s="390"/>
      <c r="E53" s="391"/>
      <c r="F53" s="105"/>
      <c r="G53" s="417" t="s">
        <v>72</v>
      </c>
      <c r="H53" s="418"/>
      <c r="I53" s="419"/>
      <c r="J53" s="216" t="str">
        <f t="shared" si="0"/>
        <v/>
      </c>
      <c r="K53" s="218" t="s">
        <v>113</v>
      </c>
      <c r="L53" s="105"/>
      <c r="M53" s="596" t="s">
        <v>165</v>
      </c>
      <c r="N53" s="597"/>
      <c r="O53" s="597"/>
      <c r="P53" s="598"/>
      <c r="Q53" s="16"/>
      <c r="R53" s="386" t="s">
        <v>77</v>
      </c>
      <c r="S53" s="387"/>
      <c r="T53" s="388"/>
      <c r="U53" s="191" t="s">
        <v>56</v>
      </c>
      <c r="V53" s="91" t="s">
        <v>88</v>
      </c>
      <c r="W53" s="127"/>
      <c r="X53" s="113"/>
      <c r="Y53" s="16"/>
      <c r="Z53" s="16"/>
      <c r="AA53" s="16"/>
      <c r="AB53" s="16"/>
      <c r="AC53" s="16"/>
      <c r="AD53" s="16"/>
      <c r="AE53" s="16"/>
      <c r="AF53" s="16"/>
      <c r="AG53" s="16"/>
      <c r="AH53" s="16"/>
      <c r="AI53" s="16"/>
      <c r="AJ53" s="16"/>
      <c r="AK53" s="16"/>
    </row>
    <row r="54" spans="1:37" ht="15.6" customHeight="1" x14ac:dyDescent="0.25">
      <c r="A54" s="445"/>
      <c r="B54" s="446"/>
      <c r="C54" s="389"/>
      <c r="D54" s="390"/>
      <c r="E54" s="391"/>
      <c r="F54" s="105"/>
      <c r="G54" s="642" t="s">
        <v>187</v>
      </c>
      <c r="H54" s="643"/>
      <c r="I54" s="644"/>
      <c r="J54" s="216">
        <f>IF(V50="","",V50)</f>
        <v>34</v>
      </c>
      <c r="K54" s="218" t="s">
        <v>117</v>
      </c>
      <c r="L54" s="105"/>
      <c r="M54" s="530"/>
      <c r="N54" s="531"/>
      <c r="O54" s="531"/>
      <c r="P54" s="532"/>
      <c r="R54" s="527" t="s">
        <v>151</v>
      </c>
      <c r="S54" s="528"/>
      <c r="T54" s="528"/>
      <c r="U54" s="529"/>
      <c r="V54" s="84">
        <v>25</v>
      </c>
      <c r="W54" s="11"/>
      <c r="X54" s="113"/>
      <c r="Y54" s="16"/>
      <c r="Z54" s="16"/>
      <c r="AA54" s="16"/>
      <c r="AB54" s="16"/>
      <c r="AC54" s="16"/>
      <c r="AD54" s="16"/>
      <c r="AE54" s="16"/>
    </row>
    <row r="55" spans="1:37" ht="15.6" customHeight="1" thickBot="1" x14ac:dyDescent="0.3">
      <c r="A55" s="445"/>
      <c r="B55" s="446"/>
      <c r="C55" s="389"/>
      <c r="D55" s="429"/>
      <c r="E55" s="430"/>
      <c r="F55" s="120"/>
      <c r="G55" s="645" t="s">
        <v>153</v>
      </c>
      <c r="H55" s="646"/>
      <c r="I55" s="647"/>
      <c r="J55" s="246">
        <f>IF(V51="","",V51)</f>
        <v>10</v>
      </c>
      <c r="K55" s="217" t="s">
        <v>116</v>
      </c>
      <c r="L55" s="105"/>
      <c r="M55" s="520"/>
      <c r="N55" s="390"/>
      <c r="O55" s="390"/>
      <c r="P55" s="391"/>
      <c r="Q55" s="16"/>
      <c r="R55" s="562" t="s">
        <v>150</v>
      </c>
      <c r="S55" s="563"/>
      <c r="T55" s="563"/>
      <c r="U55" s="564"/>
      <c r="V55" s="85">
        <v>25</v>
      </c>
      <c r="W55" s="15"/>
      <c r="X55" s="113"/>
      <c r="Y55" s="16"/>
      <c r="Z55" s="16"/>
      <c r="AA55" s="16"/>
      <c r="AB55" s="16"/>
      <c r="AC55" s="16"/>
      <c r="AD55" s="16"/>
      <c r="AE55" s="16"/>
    </row>
    <row r="56" spans="1:37" ht="15.6" customHeight="1" thickBot="1" x14ac:dyDescent="0.3">
      <c r="A56" s="445"/>
      <c r="B56" s="446"/>
      <c r="C56" s="389"/>
      <c r="D56" s="429"/>
      <c r="E56" s="430"/>
      <c r="F56" s="128"/>
      <c r="G56" s="417" t="s">
        <v>71</v>
      </c>
      <c r="H56" s="418"/>
      <c r="I56" s="419"/>
      <c r="J56" s="544"/>
      <c r="K56" s="545"/>
      <c r="L56" s="108"/>
      <c r="M56" s="520"/>
      <c r="N56" s="390"/>
      <c r="O56" s="390"/>
      <c r="P56" s="391"/>
      <c r="Q56" s="30"/>
      <c r="X56" s="113"/>
      <c r="Y56" s="16"/>
      <c r="Z56" s="16"/>
      <c r="AA56" s="16"/>
      <c r="AB56" s="16"/>
      <c r="AC56" s="16"/>
      <c r="AD56" s="16"/>
      <c r="AE56" s="16"/>
    </row>
    <row r="57" spans="1:37" ht="15.6" customHeight="1" thickBot="1" x14ac:dyDescent="0.35">
      <c r="A57" s="445"/>
      <c r="B57" s="446"/>
      <c r="C57" s="389"/>
      <c r="D57" s="429"/>
      <c r="E57" s="430"/>
      <c r="F57" s="128"/>
      <c r="G57" s="420" t="s">
        <v>71</v>
      </c>
      <c r="H57" s="421"/>
      <c r="I57" s="422"/>
      <c r="J57" s="668"/>
      <c r="K57" s="669"/>
      <c r="L57" s="107"/>
      <c r="M57" s="524"/>
      <c r="N57" s="525"/>
      <c r="O57" s="525"/>
      <c r="P57" s="526"/>
      <c r="Q57" s="16"/>
      <c r="R57" s="512" t="s">
        <v>33</v>
      </c>
      <c r="S57" s="513"/>
      <c r="T57" s="513"/>
      <c r="U57" s="514"/>
      <c r="V57" s="92" t="s">
        <v>100</v>
      </c>
      <c r="W57" s="135"/>
      <c r="X57" s="113"/>
      <c r="Y57" s="16"/>
      <c r="Z57" s="16"/>
      <c r="AA57" s="16"/>
      <c r="AB57" s="16"/>
      <c r="AC57" s="16"/>
      <c r="AD57" s="16"/>
      <c r="AE57" s="16"/>
    </row>
    <row r="58" spans="1:37" ht="15.6" customHeight="1" x14ac:dyDescent="0.25">
      <c r="A58" s="445"/>
      <c r="B58" s="446"/>
      <c r="C58" s="389"/>
      <c r="D58" s="429"/>
      <c r="E58" s="430"/>
      <c r="F58" s="113"/>
      <c r="G58" s="136"/>
      <c r="H58" s="136"/>
      <c r="I58" s="136"/>
      <c r="J58" s="136"/>
      <c r="K58" s="136"/>
      <c r="L58" s="107"/>
      <c r="M58" s="107"/>
      <c r="N58" s="107"/>
      <c r="O58" s="107"/>
      <c r="P58" s="108"/>
      <c r="Q58" s="16"/>
      <c r="X58" s="16"/>
      <c r="Y58" s="16"/>
      <c r="Z58" s="16"/>
      <c r="AA58" s="16"/>
      <c r="AB58" s="16"/>
    </row>
    <row r="59" spans="1:37" ht="15.6" customHeight="1" thickBot="1" x14ac:dyDescent="0.3">
      <c r="A59" s="447"/>
      <c r="B59" s="448"/>
      <c r="C59" s="457"/>
      <c r="D59" s="458"/>
      <c r="E59" s="459"/>
      <c r="F59" s="107"/>
      <c r="G59" s="128"/>
      <c r="H59" s="128"/>
      <c r="I59" s="128"/>
      <c r="J59" s="120"/>
      <c r="K59" s="120"/>
      <c r="L59" s="136"/>
      <c r="M59" s="136"/>
      <c r="N59" s="136"/>
      <c r="O59" s="136"/>
      <c r="P59" s="136"/>
      <c r="Q59" s="16"/>
      <c r="X59" s="16"/>
      <c r="Y59" s="16"/>
      <c r="Z59" s="16"/>
    </row>
    <row r="60" spans="1:37" ht="15.6" customHeight="1" thickBot="1" x14ac:dyDescent="0.3">
      <c r="A60" s="113"/>
      <c r="B60" s="113"/>
      <c r="C60" s="113"/>
      <c r="D60" s="113"/>
      <c r="E60" s="113"/>
      <c r="F60" s="113"/>
      <c r="G60" s="105"/>
      <c r="H60" s="105"/>
      <c r="I60" s="105"/>
      <c r="J60" s="105"/>
      <c r="K60" s="105"/>
      <c r="L60" s="128"/>
      <c r="M60" s="128"/>
      <c r="N60" s="120"/>
      <c r="O60" s="107"/>
      <c r="P60" s="107"/>
      <c r="X60" s="16"/>
      <c r="Y60" s="16"/>
      <c r="Z60" s="16"/>
    </row>
    <row r="61" spans="1:37" ht="15.6" customHeight="1" thickBot="1" x14ac:dyDescent="0.3">
      <c r="A61" s="105"/>
      <c r="B61" s="105"/>
      <c r="C61" s="105"/>
      <c r="D61" s="105"/>
      <c r="E61" s="105"/>
      <c r="F61" s="105"/>
      <c r="G61" s="599" t="s">
        <v>21</v>
      </c>
      <c r="H61" s="600"/>
      <c r="I61" s="601"/>
      <c r="J61" s="192">
        <f>J14</f>
        <v>3</v>
      </c>
      <c r="K61" s="268" t="s">
        <v>22</v>
      </c>
      <c r="L61" s="105"/>
      <c r="M61" s="105"/>
      <c r="N61" s="105"/>
      <c r="O61" s="107"/>
      <c r="P61" s="107"/>
      <c r="X61" s="16"/>
      <c r="Y61" s="16"/>
      <c r="Z61" s="16"/>
      <c r="AA61" s="16"/>
      <c r="AB61" s="16"/>
    </row>
    <row r="62" spans="1:37" s="28" customFormat="1" ht="15" customHeight="1" thickBot="1" x14ac:dyDescent="0.3">
      <c r="A62" s="113"/>
      <c r="B62" s="113"/>
      <c r="C62" s="113"/>
      <c r="D62" s="113"/>
      <c r="E62" s="113"/>
      <c r="F62" s="113"/>
      <c r="G62" s="569" t="s">
        <v>5</v>
      </c>
      <c r="H62" s="570"/>
      <c r="I62" s="571"/>
      <c r="J62" s="222">
        <f>IF(P48="","",DATE(YEAR(P48),MONTH(P48)+J61,DAY(P48)))</f>
        <v>43264</v>
      </c>
      <c r="K62" s="223">
        <f>IF(J62="","",DATE(YEAR(J62),MONTH(J62)+J61,DAY(J62)))</f>
        <v>43356</v>
      </c>
      <c r="L62" s="224">
        <f>IF(K62="","",DATE(YEAR(K62),MONTH(K62)+J61,DAY(K62)))</f>
        <v>43447</v>
      </c>
      <c r="M62" s="224">
        <f>IF(L62="","",DATE(YEAR(L62),MONTH(L62)+J61,DAY(L62)))</f>
        <v>43537</v>
      </c>
      <c r="N62" s="224">
        <f>IF(M62="","",DATE(YEAR(M62),MONTH(M62)+J61,DAY(M62)))</f>
        <v>43629</v>
      </c>
      <c r="O62" s="224">
        <f>IF(N62="","",DATE(YEAR(N62),MONTH(N62)+J61,DAY(N62)))</f>
        <v>43721</v>
      </c>
      <c r="P62" s="225">
        <f>IF(O62="","",DATE(YEAR(O62),MONTH(O62)+J61,DAY(O62)))</f>
        <v>43812</v>
      </c>
      <c r="Q62" s="29" t="b">
        <f>IF(J63="Prüfdatum",FALSE,TRUE)</f>
        <v>0</v>
      </c>
      <c r="X62" s="30"/>
      <c r="Y62" s="30"/>
      <c r="Z62" s="30"/>
    </row>
    <row r="63" spans="1:37" ht="15.6" customHeight="1" thickTop="1" x14ac:dyDescent="0.25">
      <c r="A63" s="113"/>
      <c r="B63" s="113"/>
      <c r="C63" s="113"/>
      <c r="D63" s="113"/>
      <c r="E63" s="113"/>
      <c r="F63" s="113"/>
      <c r="G63" s="565" t="s">
        <v>6</v>
      </c>
      <c r="H63" s="567" t="s">
        <v>7</v>
      </c>
      <c r="I63" s="568"/>
      <c r="J63" s="147" t="s">
        <v>38</v>
      </c>
      <c r="K63" s="148" t="s">
        <v>38</v>
      </c>
      <c r="L63" s="148" t="s">
        <v>38</v>
      </c>
      <c r="M63" s="148" t="s">
        <v>38</v>
      </c>
      <c r="N63" s="148" t="s">
        <v>38</v>
      </c>
      <c r="O63" s="148" t="s">
        <v>38</v>
      </c>
      <c r="P63" s="149" t="s">
        <v>38</v>
      </c>
      <c r="Q63" s="29" t="b">
        <f>IF(K63="Prüfdatum",FALSE,TRUE)</f>
        <v>0</v>
      </c>
      <c r="X63" s="16"/>
      <c r="Y63" s="16"/>
      <c r="Z63" s="16"/>
    </row>
    <row r="64" spans="1:37" ht="15.6" customHeight="1" thickBot="1" x14ac:dyDescent="0.3">
      <c r="A64" s="107"/>
      <c r="B64" s="107"/>
      <c r="C64" s="107"/>
      <c r="D64" s="107"/>
      <c r="E64" s="107"/>
      <c r="F64" s="107"/>
      <c r="G64" s="566"/>
      <c r="H64" s="269" t="s">
        <v>8</v>
      </c>
      <c r="I64" s="270" t="s">
        <v>9</v>
      </c>
      <c r="J64" s="196" t="s">
        <v>29</v>
      </c>
      <c r="K64" s="197" t="s">
        <v>29</v>
      </c>
      <c r="L64" s="197" t="s">
        <v>29</v>
      </c>
      <c r="M64" s="197" t="s">
        <v>29</v>
      </c>
      <c r="N64" s="197" t="s">
        <v>29</v>
      </c>
      <c r="O64" s="197" t="s">
        <v>29</v>
      </c>
      <c r="P64" s="198" t="s">
        <v>29</v>
      </c>
      <c r="Q64" s="29" t="b">
        <f>IF(L63="Prüfdatum",FALSE,TRUE)</f>
        <v>0</v>
      </c>
      <c r="X64" s="16"/>
      <c r="Y64" s="16"/>
      <c r="Z64" s="16"/>
    </row>
    <row r="65" spans="1:50" ht="15" customHeight="1" thickBot="1" x14ac:dyDescent="0.3">
      <c r="A65" s="107"/>
      <c r="B65" s="107"/>
      <c r="C65" s="107"/>
      <c r="D65" s="107"/>
      <c r="E65" s="107"/>
      <c r="F65" s="107"/>
      <c r="G65" s="129"/>
      <c r="H65" s="108"/>
      <c r="I65" s="130"/>
      <c r="J65" s="107"/>
      <c r="K65" s="107"/>
      <c r="L65" s="107"/>
      <c r="M65" s="107"/>
      <c r="N65" s="107"/>
      <c r="O65" s="107"/>
      <c r="P65" s="131"/>
      <c r="Q65" s="29" t="b">
        <f>IF(M63="Prüfdatum",FALSE,TRUE)</f>
        <v>0</v>
      </c>
      <c r="X65" s="16"/>
      <c r="Y65" s="16"/>
      <c r="Z65" s="16"/>
    </row>
    <row r="66" spans="1:50" ht="15" customHeight="1" x14ac:dyDescent="0.25">
      <c r="A66" s="451" t="s">
        <v>42</v>
      </c>
      <c r="B66" s="454" t="str">
        <f>IF(V53="",#REF!,IF(V53="kl. Fokus","kleiner Fokus",IF(V53="gr. Fokus","großer Fokus",IF(V53="...","..."))))</f>
        <v>großer Fokus</v>
      </c>
      <c r="C66" s="475" t="s">
        <v>1</v>
      </c>
      <c r="D66" s="476"/>
      <c r="E66" s="470" t="s">
        <v>3</v>
      </c>
      <c r="F66" s="471"/>
      <c r="G66" s="226">
        <v>40</v>
      </c>
      <c r="H66" s="227"/>
      <c r="I66" s="228"/>
      <c r="J66" s="187"/>
      <c r="K66" s="160"/>
      <c r="L66" s="160"/>
      <c r="M66" s="160"/>
      <c r="N66" s="160"/>
      <c r="O66" s="160"/>
      <c r="P66" s="161"/>
      <c r="Q66" s="29" t="b">
        <f>IF(N63="Prüfdatum",FALSE,TRUE)</f>
        <v>0</v>
      </c>
      <c r="X66" s="16"/>
      <c r="Y66" s="16"/>
      <c r="Z66" s="16"/>
    </row>
    <row r="67" spans="1:50" ht="15" customHeight="1" x14ac:dyDescent="0.25">
      <c r="A67" s="452"/>
      <c r="B67" s="455"/>
      <c r="C67" s="463" t="s">
        <v>69</v>
      </c>
      <c r="D67" s="464"/>
      <c r="E67" s="468" t="s">
        <v>68</v>
      </c>
      <c r="F67" s="469"/>
      <c r="G67" s="229">
        <v>10</v>
      </c>
      <c r="H67" s="230"/>
      <c r="I67" s="231"/>
      <c r="J67" s="162"/>
      <c r="K67" s="163"/>
      <c r="L67" s="163"/>
      <c r="M67" s="163"/>
      <c r="N67" s="163"/>
      <c r="O67" s="163"/>
      <c r="P67" s="164"/>
      <c r="Q67" s="29" t="b">
        <f>IF(O63="Prüfdatum",FALSE,TRUE)</f>
        <v>0</v>
      </c>
      <c r="R67" s="16"/>
      <c r="S67" s="16"/>
      <c r="T67" s="16"/>
      <c r="U67" s="16"/>
      <c r="V67" s="16"/>
      <c r="W67" s="16"/>
      <c r="X67" s="16"/>
      <c r="Y67" s="16"/>
      <c r="Z67" s="16"/>
    </row>
    <row r="68" spans="1:50" ht="15" customHeight="1" x14ac:dyDescent="0.25">
      <c r="A68" s="452"/>
      <c r="B68" s="455"/>
      <c r="C68" s="461" t="s">
        <v>115</v>
      </c>
      <c r="D68" s="462"/>
      <c r="E68" s="395" t="s">
        <v>4</v>
      </c>
      <c r="F68" s="467"/>
      <c r="G68" s="232">
        <v>0.54</v>
      </c>
      <c r="H68" s="233">
        <f>IF(V15="",#REF!,IF(G68="","",IF(V15="fokusnahe",G68*0.75,IF(V15="fokusfern",G68*0.7))))</f>
        <v>0.378</v>
      </c>
      <c r="I68" s="234">
        <f>IF(V15="",#REF!,IF(G68="","",IF(V15="fokusnahe",G68*1.25,IF(V15="fokusfern",G68*1.3))))</f>
        <v>0.70200000000000007</v>
      </c>
      <c r="J68" s="168"/>
      <c r="K68" s="169"/>
      <c r="L68" s="169"/>
      <c r="M68" s="169"/>
      <c r="N68" s="169"/>
      <c r="O68" s="169"/>
      <c r="P68" s="170"/>
      <c r="Q68" s="29" t="b">
        <f>IF(P63="Prüfdatum",FALSE,TRUE)</f>
        <v>0</v>
      </c>
      <c r="R68" s="16"/>
      <c r="S68" s="16"/>
      <c r="T68" s="16"/>
      <c r="U68" s="16"/>
      <c r="V68" s="16"/>
      <c r="W68" s="16"/>
      <c r="X68" s="16"/>
      <c r="Y68" s="16"/>
      <c r="Z68" s="16"/>
    </row>
    <row r="69" spans="1:50" ht="15" customHeight="1" x14ac:dyDescent="0.25">
      <c r="A69" s="452"/>
      <c r="B69" s="455"/>
      <c r="C69" s="461" t="s">
        <v>2</v>
      </c>
      <c r="D69" s="462"/>
      <c r="E69" s="395" t="str">
        <f>IF(V57="",#REF!,V57)</f>
        <v>µGym2</v>
      </c>
      <c r="F69" s="467"/>
      <c r="G69" s="232">
        <v>15</v>
      </c>
      <c r="H69" s="233">
        <f>IF(G69="","",G69*0.75)</f>
        <v>11.25</v>
      </c>
      <c r="I69" s="234">
        <f>IF(G69="","",G69*1.25)</f>
        <v>18.75</v>
      </c>
      <c r="J69" s="168"/>
      <c r="K69" s="169"/>
      <c r="L69" s="169"/>
      <c r="M69" s="169"/>
      <c r="N69" s="169"/>
      <c r="O69" s="169"/>
      <c r="P69" s="170"/>
      <c r="Q69" s="49" t="b">
        <f>IF(J64="Name",FALSE,TRUE)</f>
        <v>0</v>
      </c>
      <c r="R69" s="16"/>
      <c r="S69" s="16"/>
      <c r="T69" s="16"/>
      <c r="U69" s="16"/>
      <c r="V69" s="16"/>
      <c r="W69" s="16"/>
      <c r="X69" s="16"/>
      <c r="Y69" s="16"/>
      <c r="Z69" s="16"/>
      <c r="AA69" s="16"/>
      <c r="AB69" s="16"/>
      <c r="AC69" s="16"/>
      <c r="AD69" s="16"/>
      <c r="AE69" s="16"/>
      <c r="AF69" s="16"/>
      <c r="AG69" s="16"/>
      <c r="AH69" s="16"/>
      <c r="AI69" s="16"/>
      <c r="AJ69" s="16"/>
      <c r="AK69" s="16"/>
      <c r="AL69" s="16"/>
    </row>
    <row r="70" spans="1:50" ht="15" customHeight="1" x14ac:dyDescent="0.25">
      <c r="A70" s="452"/>
      <c r="B70" s="455"/>
      <c r="C70" s="403" t="s">
        <v>15</v>
      </c>
      <c r="D70" s="460"/>
      <c r="E70" s="395" t="s">
        <v>16</v>
      </c>
      <c r="F70" s="467"/>
      <c r="G70" s="229">
        <v>1.5</v>
      </c>
      <c r="H70" s="236">
        <f>IF(G70="","",G70)</f>
        <v>1.5</v>
      </c>
      <c r="I70" s="237"/>
      <c r="J70" s="171"/>
      <c r="K70" s="163"/>
      <c r="L70" s="163"/>
      <c r="M70" s="163"/>
      <c r="N70" s="163"/>
      <c r="O70" s="163"/>
      <c r="P70" s="164"/>
      <c r="Q70" s="29" t="b">
        <f>IF(K64="Name",FALSE,TRUE)</f>
        <v>0</v>
      </c>
      <c r="R70" s="16"/>
      <c r="S70" s="16"/>
      <c r="T70" s="16"/>
      <c r="U70" s="16"/>
      <c r="V70" s="16"/>
      <c r="W70" s="16"/>
      <c r="X70" s="16"/>
      <c r="Y70" s="16"/>
      <c r="Z70" s="16"/>
      <c r="AA70" s="16"/>
      <c r="AB70" s="16"/>
      <c r="AC70" s="16"/>
      <c r="AD70" s="16"/>
      <c r="AE70" s="16"/>
      <c r="AF70" s="16"/>
      <c r="AG70" s="16"/>
      <c r="AH70" s="16"/>
      <c r="AI70" s="16"/>
      <c r="AJ70" s="16"/>
      <c r="AK70" s="16"/>
      <c r="AL70" s="16"/>
    </row>
    <row r="71" spans="1:50" ht="15" customHeight="1" x14ac:dyDescent="0.25">
      <c r="A71" s="452"/>
      <c r="B71" s="455"/>
      <c r="C71" s="472" t="s">
        <v>18</v>
      </c>
      <c r="D71" s="473"/>
      <c r="E71" s="395" t="s">
        <v>17</v>
      </c>
      <c r="F71" s="467"/>
      <c r="G71" s="238">
        <v>4</v>
      </c>
      <c r="H71" s="239">
        <f>IF(G71="","",G71)</f>
        <v>4</v>
      </c>
      <c r="I71" s="237"/>
      <c r="J71" s="175"/>
      <c r="K71" s="176"/>
      <c r="L71" s="176"/>
      <c r="M71" s="176"/>
      <c r="N71" s="176"/>
      <c r="O71" s="176"/>
      <c r="P71" s="177"/>
      <c r="Q71" s="46" t="b">
        <f>IF(L64="Name",FALSE,TRUE)</f>
        <v>0</v>
      </c>
      <c r="R71" s="16"/>
      <c r="S71" s="16"/>
      <c r="T71" s="16"/>
      <c r="U71" s="16"/>
      <c r="V71" s="16"/>
      <c r="Y71" s="16"/>
      <c r="Z71" s="16"/>
      <c r="AA71" s="16"/>
      <c r="AB71" s="16"/>
      <c r="AG71" s="16"/>
      <c r="AH71" s="16"/>
      <c r="AI71" s="16"/>
      <c r="AJ71" s="16"/>
      <c r="AK71" s="16"/>
      <c r="AL71" s="16"/>
      <c r="AM71" s="16"/>
      <c r="AN71" s="16"/>
      <c r="AO71" s="16"/>
      <c r="AP71" s="16"/>
      <c r="AQ71" s="16"/>
      <c r="AR71" s="16"/>
      <c r="AS71" s="16"/>
      <c r="AT71" s="16"/>
      <c r="AU71" s="16"/>
      <c r="AV71" s="16"/>
      <c r="AW71" s="16"/>
      <c r="AX71" s="16"/>
    </row>
    <row r="72" spans="1:50" ht="15" customHeight="1" x14ac:dyDescent="0.25">
      <c r="A72" s="452"/>
      <c r="B72" s="455"/>
      <c r="C72" s="472" t="s">
        <v>19</v>
      </c>
      <c r="D72" s="473"/>
      <c r="E72" s="395" t="s">
        <v>20</v>
      </c>
      <c r="F72" s="467"/>
      <c r="G72" s="238">
        <v>12</v>
      </c>
      <c r="H72" s="247">
        <f>IF(V16="",#REF!,IF(V16="A.2",12,IF(V16="A.3",7)))</f>
        <v>12</v>
      </c>
      <c r="I72" s="237"/>
      <c r="J72" s="175"/>
      <c r="K72" s="176"/>
      <c r="L72" s="176"/>
      <c r="M72" s="176"/>
      <c r="N72" s="176"/>
      <c r="O72" s="176"/>
      <c r="P72" s="177"/>
      <c r="Q72" s="47" t="b">
        <f>IF(M64="Name",FALSE,TRUE)</f>
        <v>0</v>
      </c>
      <c r="R72" s="16"/>
      <c r="S72" s="16"/>
      <c r="T72" s="16"/>
      <c r="U72" s="16"/>
      <c r="V72" s="16"/>
      <c r="AG72" s="16"/>
      <c r="AH72" s="16"/>
      <c r="AI72" s="16"/>
      <c r="AJ72" s="16"/>
      <c r="AK72" s="16"/>
      <c r="AL72" s="16"/>
      <c r="AM72" s="16"/>
      <c r="AN72" s="16"/>
      <c r="AO72" s="16"/>
      <c r="AP72" s="16"/>
      <c r="AQ72" s="16"/>
      <c r="AR72" s="16"/>
      <c r="AS72" s="16"/>
      <c r="AT72" s="16"/>
      <c r="AU72" s="16"/>
      <c r="AV72" s="16"/>
      <c r="AW72" s="16"/>
      <c r="AX72" s="16"/>
    </row>
    <row r="73" spans="1:50" ht="15" customHeight="1" x14ac:dyDescent="0.25">
      <c r="A73" s="452"/>
      <c r="B73" s="455"/>
      <c r="C73" s="399" t="s">
        <v>154</v>
      </c>
      <c r="D73" s="400"/>
      <c r="E73" s="401" t="s">
        <v>118</v>
      </c>
      <c r="F73" s="402"/>
      <c r="G73" s="248" t="s">
        <v>119</v>
      </c>
      <c r="H73" s="590" t="s">
        <v>129</v>
      </c>
      <c r="I73" s="591"/>
      <c r="J73" s="144"/>
      <c r="K73" s="193"/>
      <c r="L73" s="193"/>
      <c r="M73" s="193"/>
      <c r="N73" s="193"/>
      <c r="O73" s="193"/>
      <c r="P73" s="194"/>
      <c r="Q73" s="50" t="b">
        <f>IF(N64="Name",FALSE,TRUE)</f>
        <v>0</v>
      </c>
      <c r="R73" s="16"/>
      <c r="S73" s="16"/>
      <c r="T73" s="16"/>
      <c r="U73" s="16"/>
      <c r="V73" s="16"/>
      <c r="AG73" s="16"/>
      <c r="AH73" s="16"/>
      <c r="AI73" s="16"/>
      <c r="AJ73" s="16"/>
      <c r="AK73" s="16"/>
      <c r="AL73" s="16"/>
      <c r="AM73" s="16"/>
      <c r="AN73" s="16"/>
      <c r="AO73" s="16"/>
      <c r="AP73" s="16"/>
      <c r="AQ73" s="16"/>
      <c r="AR73" s="16"/>
      <c r="AS73" s="16"/>
      <c r="AT73" s="16"/>
      <c r="AU73" s="16"/>
      <c r="AV73" s="16"/>
      <c r="AW73" s="16"/>
      <c r="AX73" s="16"/>
    </row>
    <row r="74" spans="1:50" ht="15.75" customHeight="1" x14ac:dyDescent="0.25">
      <c r="A74" s="452"/>
      <c r="B74" s="455"/>
      <c r="C74" s="621" t="s">
        <v>41</v>
      </c>
      <c r="D74" s="145" t="s">
        <v>35</v>
      </c>
      <c r="E74" s="409" t="s">
        <v>166</v>
      </c>
      <c r="F74" s="410"/>
      <c r="G74" s="229">
        <f>IF(V54="","",V54)</f>
        <v>25</v>
      </c>
      <c r="H74" s="230">
        <f>IF(V54="","",V54-1)</f>
        <v>24</v>
      </c>
      <c r="I74" s="231">
        <f>IF(V54="","",V54+1)</f>
        <v>26</v>
      </c>
      <c r="J74" s="171"/>
      <c r="K74" s="163"/>
      <c r="L74" s="163"/>
      <c r="M74" s="163"/>
      <c r="N74" s="163"/>
      <c r="O74" s="163"/>
      <c r="P74" s="164"/>
      <c r="Q74" s="50" t="b">
        <f>IF(O64="Name",FALSE,TRUE)</f>
        <v>0</v>
      </c>
      <c r="R74" s="16"/>
      <c r="S74" s="16"/>
      <c r="T74" s="16"/>
      <c r="U74" s="16"/>
      <c r="V74" s="16"/>
      <c r="AG74" s="16"/>
      <c r="AH74" s="16"/>
      <c r="AI74" s="16"/>
      <c r="AJ74" s="16"/>
      <c r="AK74" s="16"/>
      <c r="AL74" s="16"/>
      <c r="AM74" s="16"/>
      <c r="AN74" s="16"/>
      <c r="AO74" s="16"/>
      <c r="AP74" s="16"/>
      <c r="AQ74" s="16"/>
      <c r="AR74" s="16"/>
      <c r="AS74" s="16"/>
      <c r="AT74" s="16"/>
      <c r="AU74" s="16"/>
      <c r="AV74" s="16"/>
      <c r="AW74" s="16"/>
      <c r="AX74" s="16"/>
    </row>
    <row r="75" spans="1:50" ht="15.75" customHeight="1" thickBot="1" x14ac:dyDescent="0.3">
      <c r="A75" s="453"/>
      <c r="B75" s="456"/>
      <c r="C75" s="653"/>
      <c r="D75" s="146" t="s">
        <v>36</v>
      </c>
      <c r="E75" s="654" t="s">
        <v>167</v>
      </c>
      <c r="F75" s="655"/>
      <c r="G75" s="243">
        <f>IF(V55="","",V55)</f>
        <v>25</v>
      </c>
      <c r="H75" s="244">
        <f>IF(V55="","",V55-1)</f>
        <v>24</v>
      </c>
      <c r="I75" s="245">
        <f>IF(V55="","",V55+1)</f>
        <v>26</v>
      </c>
      <c r="J75" s="195"/>
      <c r="K75" s="189"/>
      <c r="L75" s="189"/>
      <c r="M75" s="189"/>
      <c r="N75" s="189"/>
      <c r="O75" s="189"/>
      <c r="P75" s="190"/>
      <c r="Q75" s="29" t="b">
        <f>IF(P64="Name",FALSE,TRUE)</f>
        <v>0</v>
      </c>
      <c r="R75" s="16"/>
      <c r="S75" s="16"/>
      <c r="T75" s="16"/>
      <c r="U75" s="16"/>
      <c r="V75" s="16"/>
      <c r="AG75" s="16"/>
      <c r="AH75" s="16"/>
      <c r="AI75" s="16"/>
      <c r="AJ75" s="16"/>
      <c r="AK75" s="16"/>
      <c r="AL75" s="16"/>
      <c r="AM75" s="16"/>
      <c r="AN75" s="16"/>
      <c r="AO75" s="16"/>
      <c r="AP75" s="16"/>
      <c r="AQ75" s="16"/>
      <c r="AR75" s="16"/>
      <c r="AS75" s="16"/>
      <c r="AT75" s="16"/>
      <c r="AU75" s="16"/>
      <c r="AV75" s="16"/>
      <c r="AW75" s="16"/>
      <c r="AX75" s="16"/>
    </row>
    <row r="76" spans="1:50" ht="15.75" customHeight="1" x14ac:dyDescent="0.25">
      <c r="A76" s="411" t="s">
        <v>169</v>
      </c>
      <c r="B76" s="412"/>
      <c r="C76" s="412"/>
      <c r="D76" s="412"/>
      <c r="E76" s="412"/>
      <c r="F76" s="412"/>
      <c r="G76" s="412"/>
      <c r="H76" s="412"/>
      <c r="I76" s="413"/>
      <c r="Q76" s="1"/>
      <c r="R76" s="16"/>
      <c r="S76" s="16"/>
      <c r="T76" s="16"/>
      <c r="U76" s="16"/>
      <c r="V76" s="16"/>
      <c r="X76" s="30"/>
      <c r="AG76" s="16"/>
      <c r="AH76" s="16"/>
      <c r="AI76" s="16"/>
      <c r="AJ76" s="16"/>
      <c r="AK76" s="16"/>
      <c r="AL76" s="16"/>
      <c r="AM76" s="16"/>
      <c r="AN76" s="16"/>
      <c r="AO76" s="16"/>
      <c r="AP76" s="16"/>
      <c r="AQ76" s="16"/>
      <c r="AR76" s="16"/>
      <c r="AS76" s="16"/>
      <c r="AT76" s="16"/>
      <c r="AU76" s="16"/>
      <c r="AV76" s="16"/>
      <c r="AW76" s="16"/>
      <c r="AX76" s="16"/>
    </row>
    <row r="77" spans="1:50" s="30" customFormat="1" ht="15.75" customHeight="1" x14ac:dyDescent="0.25">
      <c r="A77" s="414"/>
      <c r="B77" s="415"/>
      <c r="C77" s="415"/>
      <c r="D77" s="415"/>
      <c r="E77" s="415"/>
      <c r="F77" s="415"/>
      <c r="G77" s="415"/>
      <c r="H77" s="415"/>
      <c r="I77" s="416"/>
      <c r="J77" s="2"/>
      <c r="K77" s="2"/>
      <c r="L77" s="2"/>
      <c r="M77" s="2"/>
      <c r="N77" s="2"/>
      <c r="O77" s="2"/>
      <c r="P77" s="2"/>
      <c r="Q77" s="1"/>
      <c r="V77" s="16"/>
      <c r="W77" s="2"/>
      <c r="X77" s="2"/>
      <c r="Y77" s="16"/>
    </row>
    <row r="78" spans="1:50" ht="15.6" customHeight="1" x14ac:dyDescent="0.25">
      <c r="Q78" s="1"/>
      <c r="S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row>
    <row r="79" spans="1:50" ht="15.6" customHeight="1" x14ac:dyDescent="0.25">
      <c r="Q79" s="1"/>
      <c r="S79" s="16"/>
      <c r="V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row>
    <row r="80" spans="1:50" ht="15.6" customHeight="1" x14ac:dyDescent="0.25">
      <c r="Q80" s="8"/>
      <c r="S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row>
    <row r="81" spans="1:50" ht="15.6" customHeight="1" x14ac:dyDescent="0.25">
      <c r="Q81" s="19"/>
      <c r="S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row>
    <row r="82" spans="1:50" ht="15.6" customHeight="1" x14ac:dyDescent="0.25">
      <c r="Q82" s="22"/>
      <c r="S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row>
    <row r="83" spans="1:50" ht="15.6" customHeight="1" x14ac:dyDescent="0.25">
      <c r="Q83" s="19"/>
      <c r="S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row>
    <row r="84" spans="1:50" ht="15.6" customHeight="1" thickBot="1" x14ac:dyDescent="0.3">
      <c r="Q84" s="16"/>
      <c r="S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row>
    <row r="85" spans="1:50" ht="15.6" customHeight="1" x14ac:dyDescent="0.25">
      <c r="A85" s="648" t="s">
        <v>11</v>
      </c>
      <c r="B85" s="649"/>
      <c r="C85" s="649"/>
      <c r="D85" s="649"/>
      <c r="E85" s="650"/>
      <c r="F85" s="104"/>
      <c r="G85" s="648" t="s">
        <v>65</v>
      </c>
      <c r="H85" s="651"/>
      <c r="I85" s="651"/>
      <c r="J85" s="651"/>
      <c r="K85" s="652"/>
      <c r="L85" s="110"/>
      <c r="M85" s="648" t="s">
        <v>37</v>
      </c>
      <c r="N85" s="651"/>
      <c r="O85" s="651"/>
      <c r="P85" s="652"/>
      <c r="Q85" s="10" t="b">
        <f>IF(OR(V93="",V93="NEIN",V93="..."),TRUE,IF(V93="JA",FALSE))</f>
        <v>0</v>
      </c>
      <c r="R85" s="380" t="s">
        <v>79</v>
      </c>
      <c r="S85" s="381"/>
      <c r="T85" s="381"/>
      <c r="U85" s="381"/>
      <c r="V85" s="381"/>
      <c r="W85" s="382"/>
      <c r="X85" s="113"/>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row>
    <row r="86" spans="1:50" ht="15.6" customHeight="1" thickBot="1" x14ac:dyDescent="0.3">
      <c r="A86" s="491" t="s">
        <v>98</v>
      </c>
      <c r="B86" s="492"/>
      <c r="C86" s="392"/>
      <c r="D86" s="393"/>
      <c r="E86" s="394"/>
      <c r="F86" s="105"/>
      <c r="G86" s="505" t="s">
        <v>40</v>
      </c>
      <c r="H86" s="506"/>
      <c r="I86" s="506"/>
      <c r="J86" s="216">
        <f>IF(V89="","",V89)</f>
        <v>70</v>
      </c>
      <c r="K86" s="249" t="s">
        <v>10</v>
      </c>
      <c r="L86" s="139"/>
      <c r="M86" s="143" t="s">
        <v>0</v>
      </c>
      <c r="N86" s="508"/>
      <c r="O86" s="560"/>
      <c r="P86" s="561"/>
      <c r="Q86" s="27"/>
      <c r="R86" s="383"/>
      <c r="S86" s="384"/>
      <c r="T86" s="384"/>
      <c r="U86" s="384"/>
      <c r="V86" s="384"/>
      <c r="W86" s="385"/>
      <c r="X86" s="113"/>
      <c r="Y86" s="16"/>
      <c r="Z86" s="16"/>
      <c r="AA86" s="16"/>
      <c r="AB86" s="16"/>
      <c r="AC86" s="16"/>
    </row>
    <row r="87" spans="1:50" ht="15.75" customHeight="1" thickBot="1" x14ac:dyDescent="0.3">
      <c r="A87" s="491" t="s">
        <v>12</v>
      </c>
      <c r="B87" s="492"/>
      <c r="C87" s="392"/>
      <c r="D87" s="393"/>
      <c r="E87" s="394"/>
      <c r="F87" s="105"/>
      <c r="G87" s="610" t="s">
        <v>91</v>
      </c>
      <c r="H87" s="611"/>
      <c r="I87" s="611"/>
      <c r="J87" s="216">
        <f>IF(V90="","",V90)</f>
        <v>80</v>
      </c>
      <c r="K87" s="250" t="s">
        <v>10</v>
      </c>
      <c r="L87" s="108"/>
      <c r="M87" s="575" t="s">
        <v>31</v>
      </c>
      <c r="N87" s="576"/>
      <c r="O87" s="577"/>
      <c r="P87" s="221">
        <v>43172</v>
      </c>
      <c r="Q87" s="5"/>
      <c r="R87" s="113"/>
      <c r="S87" s="113"/>
      <c r="T87" s="113"/>
      <c r="U87" s="113"/>
      <c r="V87" s="107"/>
      <c r="W87" s="107"/>
      <c r="X87" s="113"/>
      <c r="Y87" s="16"/>
    </row>
    <row r="88" spans="1:50" s="28" customFormat="1" ht="15.75" customHeight="1" thickBot="1" x14ac:dyDescent="0.3">
      <c r="A88" s="465" t="s">
        <v>13</v>
      </c>
      <c r="B88" s="466"/>
      <c r="C88" s="392"/>
      <c r="D88" s="393"/>
      <c r="E88" s="394"/>
      <c r="F88" s="105"/>
      <c r="G88" s="465" t="s">
        <v>73</v>
      </c>
      <c r="H88" s="474"/>
      <c r="I88" s="466"/>
      <c r="J88" s="216">
        <f>IF(V91="","",V91)</f>
        <v>150</v>
      </c>
      <c r="K88" s="250" t="s">
        <v>10</v>
      </c>
      <c r="L88" s="108"/>
      <c r="M88" s="104"/>
      <c r="N88" s="122"/>
      <c r="O88" s="122"/>
      <c r="P88" s="123"/>
      <c r="Q88" s="6"/>
      <c r="R88" s="365" t="s">
        <v>65</v>
      </c>
      <c r="S88" s="366"/>
      <c r="T88" s="366"/>
      <c r="U88" s="366"/>
      <c r="V88" s="366"/>
      <c r="W88" s="367"/>
      <c r="X88" s="113"/>
      <c r="Y88" s="16"/>
    </row>
    <row r="89" spans="1:50" ht="15.75" customHeight="1" x14ac:dyDescent="0.25">
      <c r="A89" s="465" t="s">
        <v>14</v>
      </c>
      <c r="B89" s="466"/>
      <c r="C89" s="392"/>
      <c r="D89" s="393"/>
      <c r="E89" s="394"/>
      <c r="F89" s="105"/>
      <c r="G89" s="465" t="s">
        <v>134</v>
      </c>
      <c r="H89" s="474"/>
      <c r="I89" s="466"/>
      <c r="J89" s="558" t="str">
        <f>IF(V92="","",V92)</f>
        <v>Cu 0,2mm</v>
      </c>
      <c r="K89" s="559"/>
      <c r="L89" s="108"/>
      <c r="M89" s="107"/>
      <c r="N89" s="107"/>
      <c r="O89" s="108"/>
      <c r="P89" s="111"/>
      <c r="Q89" s="6"/>
      <c r="R89" s="527" t="s">
        <v>40</v>
      </c>
      <c r="S89" s="528"/>
      <c r="T89" s="528"/>
      <c r="U89" s="529"/>
      <c r="V89" s="80">
        <v>70</v>
      </c>
      <c r="W89" s="255" t="s">
        <v>10</v>
      </c>
      <c r="X89" s="107"/>
      <c r="Y89" s="16"/>
    </row>
    <row r="90" spans="1:50" ht="15.6" customHeight="1" thickBot="1" x14ac:dyDescent="0.3">
      <c r="A90" s="445" t="s">
        <v>102</v>
      </c>
      <c r="B90" s="446"/>
      <c r="C90" s="389"/>
      <c r="D90" s="429"/>
      <c r="E90" s="430"/>
      <c r="F90" s="105"/>
      <c r="G90" s="417" t="s">
        <v>24</v>
      </c>
      <c r="H90" s="418"/>
      <c r="I90" s="419"/>
      <c r="J90" s="558" t="str">
        <f>IF(V93="","",IF(V94="",V93,IF(V93="NEIN","NEIN",IF(V93="...","...",IF(V93="JA",V94)))))</f>
        <v>JA</v>
      </c>
      <c r="K90" s="559"/>
      <c r="L90" s="108"/>
      <c r="M90" s="107"/>
      <c r="N90" s="107"/>
      <c r="O90" s="109"/>
      <c r="P90" s="112"/>
      <c r="Q90" s="6"/>
      <c r="R90" s="359" t="s">
        <v>91</v>
      </c>
      <c r="S90" s="360"/>
      <c r="T90" s="360"/>
      <c r="U90" s="361"/>
      <c r="V90" s="81">
        <v>80</v>
      </c>
      <c r="W90" s="256" t="s">
        <v>10</v>
      </c>
      <c r="X90" s="113"/>
    </row>
    <row r="91" spans="1:50" ht="15" customHeight="1" x14ac:dyDescent="0.25">
      <c r="A91" s="445"/>
      <c r="B91" s="446"/>
      <c r="C91" s="389"/>
      <c r="D91" s="390"/>
      <c r="E91" s="391"/>
      <c r="F91" s="105"/>
      <c r="G91" s="417" t="s">
        <v>66</v>
      </c>
      <c r="H91" s="418"/>
      <c r="I91" s="419"/>
      <c r="J91" s="216">
        <f>IF(V95="","",V95)</f>
        <v>4</v>
      </c>
      <c r="K91" s="250" t="s">
        <v>10</v>
      </c>
      <c r="L91" s="108"/>
      <c r="M91" s="665" t="s">
        <v>165</v>
      </c>
      <c r="N91" s="666"/>
      <c r="O91" s="666"/>
      <c r="P91" s="667"/>
      <c r="Q91" s="6"/>
      <c r="R91" s="359" t="s">
        <v>73</v>
      </c>
      <c r="S91" s="360"/>
      <c r="T91" s="360"/>
      <c r="U91" s="361"/>
      <c r="V91" s="81">
        <v>150</v>
      </c>
      <c r="W91" s="256" t="s">
        <v>10</v>
      </c>
      <c r="X91" s="113"/>
      <c r="Y91" s="16"/>
      <c r="AF91" s="16"/>
      <c r="AG91" s="16"/>
      <c r="AH91" s="16"/>
      <c r="AI91" s="16"/>
      <c r="AJ91" s="16"/>
    </row>
    <row r="92" spans="1:50" ht="15" customHeight="1" x14ac:dyDescent="0.25">
      <c r="A92" s="445"/>
      <c r="B92" s="446"/>
      <c r="C92" s="389"/>
      <c r="D92" s="390"/>
      <c r="E92" s="391"/>
      <c r="F92" s="105"/>
      <c r="G92" s="417" t="s">
        <v>72</v>
      </c>
      <c r="H92" s="418"/>
      <c r="I92" s="419"/>
      <c r="J92" s="216">
        <f>IF(V96="","",V96)</f>
        <v>4</v>
      </c>
      <c r="K92" s="250" t="s">
        <v>113</v>
      </c>
      <c r="L92" s="105"/>
      <c r="M92" s="530"/>
      <c r="N92" s="531"/>
      <c r="O92" s="531"/>
      <c r="P92" s="532"/>
      <c r="Q92" s="7"/>
      <c r="R92" s="359" t="s">
        <v>134</v>
      </c>
      <c r="S92" s="360"/>
      <c r="T92" s="360"/>
      <c r="U92" s="361"/>
      <c r="V92" s="78" t="s">
        <v>125</v>
      </c>
      <c r="W92" s="118"/>
      <c r="X92" s="113"/>
      <c r="Y92" s="16"/>
      <c r="AF92" s="16"/>
      <c r="AG92" s="16"/>
      <c r="AH92" s="16"/>
      <c r="AI92" s="16"/>
      <c r="AJ92" s="16"/>
    </row>
    <row r="93" spans="1:50" ht="15" customHeight="1" x14ac:dyDescent="0.25">
      <c r="A93" s="445"/>
      <c r="B93" s="446"/>
      <c r="C93" s="389"/>
      <c r="D93" s="390"/>
      <c r="E93" s="391"/>
      <c r="F93" s="105"/>
      <c r="G93" s="417" t="s">
        <v>71</v>
      </c>
      <c r="H93" s="418"/>
      <c r="I93" s="419"/>
      <c r="J93" s="544"/>
      <c r="K93" s="545"/>
      <c r="L93" s="105"/>
      <c r="M93" s="520"/>
      <c r="N93" s="390"/>
      <c r="O93" s="390"/>
      <c r="P93" s="391"/>
      <c r="Q93" s="23"/>
      <c r="R93" s="359" t="s">
        <v>24</v>
      </c>
      <c r="S93" s="360"/>
      <c r="T93" s="360"/>
      <c r="U93" s="361"/>
      <c r="V93" s="79" t="s">
        <v>26</v>
      </c>
      <c r="W93" s="114"/>
      <c r="X93" s="103"/>
      <c r="Y93" s="16"/>
      <c r="AF93" s="16"/>
      <c r="AG93" s="16"/>
      <c r="AH93" s="16"/>
      <c r="AI93" s="16"/>
      <c r="AJ93" s="16"/>
    </row>
    <row r="94" spans="1:50" ht="15" customHeight="1" x14ac:dyDescent="0.25">
      <c r="A94" s="445"/>
      <c r="B94" s="446"/>
      <c r="C94" s="389"/>
      <c r="D94" s="429"/>
      <c r="E94" s="430"/>
      <c r="F94" s="121"/>
      <c r="G94" s="417" t="s">
        <v>71</v>
      </c>
      <c r="H94" s="418"/>
      <c r="I94" s="419"/>
      <c r="J94" s="544"/>
      <c r="K94" s="545"/>
      <c r="L94" s="105"/>
      <c r="M94" s="520"/>
      <c r="N94" s="390"/>
      <c r="O94" s="390"/>
      <c r="P94" s="391"/>
      <c r="Q94" s="1"/>
      <c r="R94" s="359" t="s">
        <v>32</v>
      </c>
      <c r="S94" s="360"/>
      <c r="T94" s="360"/>
      <c r="U94" s="361"/>
      <c r="V94" s="87"/>
      <c r="W94" s="125"/>
      <c r="X94" s="103"/>
      <c r="Y94" s="20"/>
      <c r="AF94" s="16"/>
      <c r="AG94" s="16"/>
      <c r="AH94" s="16"/>
      <c r="AI94" s="16"/>
      <c r="AJ94" s="16"/>
    </row>
    <row r="95" spans="1:50" ht="15" customHeight="1" thickBot="1" x14ac:dyDescent="0.3">
      <c r="A95" s="445"/>
      <c r="B95" s="446"/>
      <c r="C95" s="389"/>
      <c r="D95" s="429"/>
      <c r="E95" s="430"/>
      <c r="F95" s="106"/>
      <c r="G95" s="420" t="s">
        <v>71</v>
      </c>
      <c r="H95" s="421"/>
      <c r="I95" s="422"/>
      <c r="J95" s="542"/>
      <c r="K95" s="543"/>
      <c r="L95" s="105"/>
      <c r="M95" s="524"/>
      <c r="N95" s="525"/>
      <c r="O95" s="525"/>
      <c r="P95" s="526"/>
      <c r="Q95" s="8"/>
      <c r="R95" s="359" t="s">
        <v>66</v>
      </c>
      <c r="S95" s="360"/>
      <c r="T95" s="360"/>
      <c r="U95" s="361"/>
      <c r="V95" s="88">
        <v>4</v>
      </c>
      <c r="W95" s="100" t="s">
        <v>10</v>
      </c>
      <c r="X95" s="103"/>
      <c r="Y95" s="20"/>
      <c r="AF95" s="16"/>
      <c r="AG95" s="16"/>
      <c r="AH95" s="16"/>
      <c r="AI95" s="16"/>
      <c r="AJ95" s="16"/>
    </row>
    <row r="96" spans="1:50" ht="15" customHeight="1" thickBot="1" x14ac:dyDescent="0.3">
      <c r="A96" s="445"/>
      <c r="B96" s="446"/>
      <c r="C96" s="389"/>
      <c r="D96" s="429"/>
      <c r="E96" s="430"/>
      <c r="F96" s="106"/>
      <c r="G96" s="105"/>
      <c r="H96" s="105"/>
      <c r="I96" s="105"/>
      <c r="J96" s="121"/>
      <c r="K96" s="121"/>
      <c r="L96" s="108"/>
      <c r="M96" s="108"/>
      <c r="N96" s="108"/>
      <c r="O96" s="108"/>
      <c r="P96" s="108"/>
      <c r="Q96" s="9"/>
      <c r="R96" s="555" t="s">
        <v>72</v>
      </c>
      <c r="S96" s="556"/>
      <c r="T96" s="556"/>
      <c r="U96" s="557"/>
      <c r="V96" s="83">
        <v>4</v>
      </c>
      <c r="W96" s="257" t="s">
        <v>114</v>
      </c>
      <c r="X96" s="103"/>
      <c r="Y96" s="20"/>
      <c r="AF96" s="16"/>
      <c r="AG96" s="16"/>
      <c r="AH96" s="16"/>
      <c r="AI96" s="16"/>
      <c r="AJ96" s="16"/>
    </row>
    <row r="97" spans="1:36" ht="15" customHeight="1" thickBot="1" x14ac:dyDescent="0.3">
      <c r="A97" s="445"/>
      <c r="B97" s="446"/>
      <c r="C97" s="389"/>
      <c r="D97" s="429"/>
      <c r="E97" s="430"/>
      <c r="F97" s="107"/>
      <c r="G97" s="105"/>
      <c r="H97" s="105"/>
      <c r="I97" s="105"/>
      <c r="J97" s="105"/>
      <c r="K97" s="105"/>
      <c r="L97" s="121"/>
      <c r="M97" s="121"/>
      <c r="N97" s="121"/>
      <c r="O97" s="121"/>
      <c r="P97" s="121"/>
      <c r="Q97" s="17"/>
      <c r="R97" s="16"/>
      <c r="S97" s="16"/>
      <c r="T97" s="16"/>
      <c r="U97" s="16"/>
      <c r="V97" s="16"/>
      <c r="X97" s="105"/>
      <c r="Y97" s="20"/>
      <c r="AF97" s="16"/>
      <c r="AG97" s="16"/>
      <c r="AH97" s="16"/>
      <c r="AI97" s="16"/>
      <c r="AJ97" s="16"/>
    </row>
    <row r="98" spans="1:36" ht="15" customHeight="1" thickBot="1" x14ac:dyDescent="0.35">
      <c r="A98" s="447"/>
      <c r="B98" s="448"/>
      <c r="C98" s="457"/>
      <c r="D98" s="458"/>
      <c r="E98" s="459"/>
      <c r="F98" s="107"/>
      <c r="G98" s="107"/>
      <c r="H98" s="107"/>
      <c r="I98" s="107"/>
      <c r="J98" s="107"/>
      <c r="K98" s="107"/>
      <c r="L98" s="107"/>
      <c r="M98" s="107"/>
      <c r="N98" s="107"/>
      <c r="O98" s="107"/>
      <c r="P98" s="107"/>
      <c r="Q98" s="18"/>
      <c r="R98" s="386" t="s">
        <v>81</v>
      </c>
      <c r="S98" s="387"/>
      <c r="T98" s="388"/>
      <c r="U98" s="191" t="s">
        <v>56</v>
      </c>
      <c r="V98" s="91" t="s">
        <v>89</v>
      </c>
      <c r="W98" s="119"/>
      <c r="X98" s="113"/>
      <c r="Y98" s="21"/>
      <c r="AF98" s="16"/>
      <c r="AG98" s="16"/>
      <c r="AH98" s="16"/>
      <c r="AI98" s="16"/>
      <c r="AJ98" s="16"/>
    </row>
    <row r="99" spans="1:36" ht="15" customHeight="1" thickBot="1" x14ac:dyDescent="0.3">
      <c r="A99" s="107"/>
      <c r="B99" s="107"/>
      <c r="C99" s="107"/>
      <c r="D99" s="107"/>
      <c r="E99" s="107"/>
      <c r="F99" s="107"/>
      <c r="G99" s="107"/>
      <c r="H99" s="107"/>
      <c r="I99" s="107"/>
      <c r="J99" s="107"/>
      <c r="K99" s="107"/>
      <c r="L99" s="107"/>
      <c r="M99" s="107"/>
      <c r="N99" s="107"/>
      <c r="O99" s="107"/>
      <c r="P99" s="107"/>
      <c r="Q99" s="8"/>
      <c r="R99" s="16"/>
      <c r="S99" s="16"/>
      <c r="T99" s="16"/>
      <c r="U99" s="16"/>
      <c r="V99" s="16"/>
      <c r="X99" s="107"/>
      <c r="Z99" s="16"/>
      <c r="AA99" s="16"/>
      <c r="AB99" s="16"/>
      <c r="AC99" s="16"/>
      <c r="AD99" s="16"/>
    </row>
    <row r="100" spans="1:36" ht="15.75" customHeight="1" thickBot="1" x14ac:dyDescent="0.35">
      <c r="A100" s="121"/>
      <c r="B100" s="121"/>
      <c r="C100" s="121"/>
      <c r="D100" s="121"/>
      <c r="E100" s="121"/>
      <c r="F100" s="121"/>
      <c r="G100" s="599" t="s">
        <v>21</v>
      </c>
      <c r="H100" s="600"/>
      <c r="I100" s="601"/>
      <c r="J100" s="205">
        <f>J14</f>
        <v>3</v>
      </c>
      <c r="K100" s="268" t="s">
        <v>22</v>
      </c>
      <c r="L100" s="105"/>
      <c r="M100" s="105"/>
      <c r="N100" s="121"/>
      <c r="O100" s="121"/>
      <c r="P100" s="121"/>
      <c r="Q100" s="8"/>
      <c r="R100" s="512" t="s">
        <v>33</v>
      </c>
      <c r="S100" s="513"/>
      <c r="T100" s="513"/>
      <c r="U100" s="514"/>
      <c r="V100" s="92" t="s">
        <v>52</v>
      </c>
      <c r="W100" s="135"/>
      <c r="X100" s="107"/>
      <c r="Z100" s="16"/>
      <c r="AA100" s="16"/>
      <c r="AB100" s="16"/>
      <c r="AC100" s="16"/>
      <c r="AD100" s="16"/>
    </row>
    <row r="101" spans="1:36" ht="15.75" customHeight="1" thickBot="1" x14ac:dyDescent="0.3">
      <c r="A101" s="105"/>
      <c r="B101" s="105"/>
      <c r="C101" s="105"/>
      <c r="D101" s="105"/>
      <c r="E101" s="105"/>
      <c r="F101" s="105"/>
      <c r="G101" s="569" t="s">
        <v>5</v>
      </c>
      <c r="H101" s="570"/>
      <c r="I101" s="571"/>
      <c r="J101" s="222">
        <f>IF(P87="","",DATE(YEAR(P87),MONTH(P87)+J100,DAY(P87)))</f>
        <v>43264</v>
      </c>
      <c r="K101" s="223">
        <f>IF(J101="","",DATE(YEAR(J101),MONTH(J101)+J100,DAY(J101)))</f>
        <v>43356</v>
      </c>
      <c r="L101" s="224">
        <f>IF(K101="","",DATE(YEAR(K101),MONTH(K101)+J100,DAY(K101)))</f>
        <v>43447</v>
      </c>
      <c r="M101" s="224">
        <f>IF(L101="","",DATE(YEAR(L101),MONTH(L101)+J100,DAY(L101)))</f>
        <v>43537</v>
      </c>
      <c r="N101" s="224">
        <f>IF(M101="","",DATE(YEAR(M101),MONTH(M101)+J100,DAY(M101)))</f>
        <v>43629</v>
      </c>
      <c r="O101" s="224">
        <f>IF(N101="","",DATE(YEAR(N101),MONTH(N101)+J100,DAY(N101)))</f>
        <v>43721</v>
      </c>
      <c r="P101" s="225">
        <f>IF(O101="","",DATE(YEAR(O101),MONTH(O101)+J100,DAY(O101)))</f>
        <v>43812</v>
      </c>
      <c r="Q101" s="29" t="b">
        <f>IF(J102="Prüfdatum",FALSE,TRUE)</f>
        <v>0</v>
      </c>
      <c r="R101" s="16"/>
      <c r="S101" s="16"/>
      <c r="T101" s="16"/>
      <c r="U101" s="16"/>
      <c r="V101" s="16"/>
      <c r="W101" s="16"/>
      <c r="X101" s="16"/>
      <c r="Y101" s="16"/>
      <c r="AF101" s="16"/>
      <c r="AG101" s="16"/>
      <c r="AH101" s="16"/>
      <c r="AI101" s="16"/>
      <c r="AJ101" s="16"/>
    </row>
    <row r="102" spans="1:36" ht="15.75" customHeight="1" thickTop="1" x14ac:dyDescent="0.25">
      <c r="A102" s="113"/>
      <c r="B102" s="113"/>
      <c r="C102" s="113"/>
      <c r="D102" s="113"/>
      <c r="E102" s="113"/>
      <c r="F102" s="113"/>
      <c r="G102" s="565" t="s">
        <v>6</v>
      </c>
      <c r="H102" s="567" t="s">
        <v>7</v>
      </c>
      <c r="I102" s="568"/>
      <c r="J102" s="147" t="s">
        <v>38</v>
      </c>
      <c r="K102" s="148" t="s">
        <v>38</v>
      </c>
      <c r="L102" s="148" t="s">
        <v>38</v>
      </c>
      <c r="M102" s="148" t="s">
        <v>38</v>
      </c>
      <c r="N102" s="148" t="s">
        <v>38</v>
      </c>
      <c r="O102" s="148" t="s">
        <v>38</v>
      </c>
      <c r="P102" s="149" t="s">
        <v>38</v>
      </c>
      <c r="Q102" s="29" t="b">
        <f>IF(K102="Prüfdatum",FALSE,TRUE)</f>
        <v>0</v>
      </c>
      <c r="R102" s="16"/>
      <c r="S102" s="16"/>
      <c r="T102" s="16"/>
      <c r="U102" s="16"/>
      <c r="V102" s="16"/>
      <c r="W102" s="16"/>
      <c r="X102" s="30"/>
      <c r="Y102" s="16"/>
      <c r="AF102" s="16"/>
      <c r="AG102" s="16"/>
      <c r="AH102" s="16"/>
      <c r="AI102" s="16"/>
      <c r="AJ102" s="16"/>
    </row>
    <row r="103" spans="1:36" s="28" customFormat="1" ht="15.6" customHeight="1" thickBot="1" x14ac:dyDescent="0.3">
      <c r="A103" s="105"/>
      <c r="B103" s="105"/>
      <c r="C103" s="105"/>
      <c r="D103" s="105"/>
      <c r="E103" s="105"/>
      <c r="F103" s="105"/>
      <c r="G103" s="566"/>
      <c r="H103" s="269" t="s">
        <v>8</v>
      </c>
      <c r="I103" s="270" t="s">
        <v>9</v>
      </c>
      <c r="J103" s="196" t="s">
        <v>29</v>
      </c>
      <c r="K103" s="197" t="s">
        <v>29</v>
      </c>
      <c r="L103" s="197" t="s">
        <v>29</v>
      </c>
      <c r="M103" s="197" t="s">
        <v>29</v>
      </c>
      <c r="N103" s="197" t="s">
        <v>29</v>
      </c>
      <c r="O103" s="197" t="s">
        <v>29</v>
      </c>
      <c r="P103" s="198" t="s">
        <v>29</v>
      </c>
      <c r="Q103" s="29" t="b">
        <f>IF(L102="Prüfdatum",FALSE,TRUE)</f>
        <v>0</v>
      </c>
      <c r="R103" s="16"/>
      <c r="S103" s="16"/>
      <c r="T103" s="16"/>
      <c r="U103" s="16"/>
      <c r="V103" s="16"/>
      <c r="W103" s="16"/>
      <c r="X103" s="16"/>
      <c r="Y103" s="30"/>
      <c r="AF103" s="30"/>
      <c r="AG103" s="30"/>
      <c r="AH103" s="30"/>
      <c r="AI103" s="30"/>
      <c r="AJ103" s="30"/>
    </row>
    <row r="104" spans="1:36" ht="15.6" customHeight="1" thickBot="1" x14ac:dyDescent="0.3">
      <c r="A104" s="113"/>
      <c r="B104" s="113"/>
      <c r="C104" s="113"/>
      <c r="D104" s="113"/>
      <c r="E104" s="113"/>
      <c r="F104" s="113"/>
      <c r="G104" s="129"/>
      <c r="H104" s="108"/>
      <c r="I104" s="130"/>
      <c r="J104" s="107"/>
      <c r="K104" s="107"/>
      <c r="L104" s="107"/>
      <c r="M104" s="107"/>
      <c r="N104" s="107"/>
      <c r="O104" s="107"/>
      <c r="P104" s="131"/>
      <c r="Q104" s="29" t="b">
        <f>IF(M102="Prüfdatum",FALSE,TRUE)</f>
        <v>0</v>
      </c>
      <c r="R104" s="16"/>
      <c r="S104" s="16"/>
      <c r="T104" s="16"/>
      <c r="U104" s="16"/>
      <c r="V104" s="16"/>
      <c r="W104" s="16"/>
      <c r="X104" s="16"/>
      <c r="Y104" s="16"/>
      <c r="AF104" s="16"/>
      <c r="AG104" s="16"/>
      <c r="AH104" s="16"/>
      <c r="AI104" s="16"/>
      <c r="AJ104" s="16"/>
    </row>
    <row r="105" spans="1:36" ht="15.6" customHeight="1" x14ac:dyDescent="0.25">
      <c r="A105" s="451" t="s">
        <v>44</v>
      </c>
      <c r="B105" s="454" t="str">
        <f>IF(V98="",#REF!,IF(V98="kl. Fokus","kleiner Fokus",IF(V98="gr. Fokus","großer Fokus",IF(V98="...","..."))))</f>
        <v>kleiner Fokus</v>
      </c>
      <c r="C105" s="475" t="s">
        <v>1</v>
      </c>
      <c r="D105" s="476"/>
      <c r="E105" s="485" t="s">
        <v>3</v>
      </c>
      <c r="F105" s="486"/>
      <c r="G105" s="226">
        <v>75</v>
      </c>
      <c r="H105" s="227"/>
      <c r="I105" s="228"/>
      <c r="J105" s="187"/>
      <c r="K105" s="160"/>
      <c r="L105" s="160"/>
      <c r="M105" s="160"/>
      <c r="N105" s="160"/>
      <c r="O105" s="160"/>
      <c r="P105" s="161"/>
      <c r="Q105" s="29" t="b">
        <f>IF(N102="Prüfdatum",FALSE,TRUE)</f>
        <v>0</v>
      </c>
      <c r="R105" s="16"/>
      <c r="S105" s="16"/>
      <c r="T105" s="16"/>
      <c r="U105" s="16"/>
      <c r="V105" s="16"/>
      <c r="W105" s="16"/>
      <c r="X105" s="16"/>
      <c r="Y105" s="16"/>
      <c r="AF105" s="16"/>
      <c r="AG105" s="16"/>
      <c r="AH105" s="16"/>
      <c r="AI105" s="16"/>
      <c r="AJ105" s="16"/>
    </row>
    <row r="106" spans="1:36" ht="15.6" customHeight="1" x14ac:dyDescent="0.25">
      <c r="A106" s="452"/>
      <c r="B106" s="455"/>
      <c r="C106" s="463" t="s">
        <v>63</v>
      </c>
      <c r="D106" s="464"/>
      <c r="E106" s="395" t="s">
        <v>64</v>
      </c>
      <c r="F106" s="396"/>
      <c r="G106" s="229">
        <v>12</v>
      </c>
      <c r="H106" s="230"/>
      <c r="I106" s="231"/>
      <c r="J106" s="162"/>
      <c r="K106" s="163"/>
      <c r="L106" s="163"/>
      <c r="M106" s="163"/>
      <c r="N106" s="163"/>
      <c r="O106" s="163"/>
      <c r="P106" s="164"/>
      <c r="Q106" s="50" t="b">
        <f>IF(O102="Prüfdatum",FALSE,TRUE)</f>
        <v>0</v>
      </c>
      <c r="R106" s="16"/>
      <c r="S106" s="16"/>
      <c r="T106" s="16"/>
      <c r="U106" s="16"/>
      <c r="V106" s="16"/>
      <c r="W106" s="16"/>
      <c r="X106" s="16"/>
      <c r="Y106" s="16"/>
      <c r="AF106" s="16"/>
      <c r="AG106" s="16"/>
      <c r="AH106" s="16"/>
      <c r="AI106" s="16"/>
      <c r="AJ106" s="16"/>
    </row>
    <row r="107" spans="1:36" ht="15.6" customHeight="1" x14ac:dyDescent="0.25">
      <c r="A107" s="452"/>
      <c r="B107" s="455"/>
      <c r="C107" s="463" t="s">
        <v>2</v>
      </c>
      <c r="D107" s="464"/>
      <c r="E107" s="395" t="str">
        <f>IF(V100="",#REF!,V100)</f>
        <v>cGycm2</v>
      </c>
      <c r="F107" s="396"/>
      <c r="G107" s="232">
        <v>0.28000000000000003</v>
      </c>
      <c r="H107" s="233">
        <f>IF(G107="","",G107*0.75)</f>
        <v>0.21000000000000002</v>
      </c>
      <c r="I107" s="234">
        <f>IF(G107="","",G107*1.25)</f>
        <v>0.35000000000000003</v>
      </c>
      <c r="J107" s="165"/>
      <c r="K107" s="166"/>
      <c r="L107" s="166"/>
      <c r="M107" s="166"/>
      <c r="N107" s="166"/>
      <c r="O107" s="166"/>
      <c r="P107" s="167"/>
      <c r="Q107" s="25" t="b">
        <f>IF(P102="Prüfdatum",FALSE,TRUE)</f>
        <v>0</v>
      </c>
      <c r="R107" s="21"/>
      <c r="S107" s="21"/>
      <c r="T107" s="21"/>
      <c r="U107" s="21"/>
      <c r="V107" s="21"/>
      <c r="W107" s="21"/>
      <c r="X107" s="16"/>
      <c r="Y107" s="16"/>
      <c r="AF107" s="16"/>
      <c r="AG107" s="16"/>
      <c r="AH107" s="16"/>
      <c r="AI107" s="16"/>
      <c r="AJ107" s="16"/>
    </row>
    <row r="108" spans="1:36" ht="17.25" customHeight="1" x14ac:dyDescent="0.25">
      <c r="A108" s="452"/>
      <c r="B108" s="455"/>
      <c r="C108" s="477" t="s">
        <v>76</v>
      </c>
      <c r="D108" s="478"/>
      <c r="E108" s="481" t="s">
        <v>23</v>
      </c>
      <c r="F108" s="482"/>
      <c r="G108" s="436" t="s">
        <v>75</v>
      </c>
      <c r="H108" s="437"/>
      <c r="I108" s="438"/>
      <c r="J108" s="674"/>
      <c r="K108" s="517"/>
      <c r="L108" s="517"/>
      <c r="M108" s="517"/>
      <c r="N108" s="517"/>
      <c r="O108" s="517"/>
      <c r="P108" s="515"/>
      <c r="Q108" s="48" t="b">
        <f>IF(J103="Name",FALSE,TRUE)</f>
        <v>0</v>
      </c>
      <c r="R108" s="38"/>
      <c r="S108" s="38"/>
      <c r="T108" s="38"/>
      <c r="U108" s="38"/>
      <c r="V108" s="37"/>
      <c r="W108" s="38"/>
      <c r="X108" s="16"/>
      <c r="Y108" s="16"/>
      <c r="AF108" s="16"/>
      <c r="AG108" s="16"/>
      <c r="AH108" s="16"/>
      <c r="AI108" s="16"/>
      <c r="AJ108" s="16"/>
    </row>
    <row r="109" spans="1:36" ht="17.25" customHeight="1" x14ac:dyDescent="0.25">
      <c r="A109" s="452"/>
      <c r="B109" s="455"/>
      <c r="C109" s="479"/>
      <c r="D109" s="480"/>
      <c r="E109" s="483"/>
      <c r="F109" s="484"/>
      <c r="G109" s="442"/>
      <c r="H109" s="443"/>
      <c r="I109" s="444"/>
      <c r="J109" s="676"/>
      <c r="K109" s="519"/>
      <c r="L109" s="519"/>
      <c r="M109" s="519"/>
      <c r="N109" s="519"/>
      <c r="O109" s="519"/>
      <c r="P109" s="516"/>
      <c r="Q109" s="51" t="b">
        <f>IF(K103="Name",FALSE,TRUE)</f>
        <v>0</v>
      </c>
      <c r="R109" s="16"/>
      <c r="S109" s="16"/>
      <c r="T109" s="16"/>
      <c r="U109" s="16"/>
      <c r="V109" s="16"/>
      <c r="W109" s="16"/>
      <c r="X109" s="16"/>
      <c r="Y109" s="16"/>
      <c r="AF109" s="16"/>
      <c r="AG109" s="16"/>
      <c r="AH109" s="16"/>
      <c r="AI109" s="16"/>
      <c r="AJ109" s="16"/>
    </row>
    <row r="110" spans="1:36" ht="15.6" customHeight="1" x14ac:dyDescent="0.25">
      <c r="A110" s="452"/>
      <c r="B110" s="455"/>
      <c r="C110" s="477" t="s">
        <v>19</v>
      </c>
      <c r="D110" s="478"/>
      <c r="E110" s="481" t="s">
        <v>23</v>
      </c>
      <c r="F110" s="482"/>
      <c r="G110" s="436" t="s">
        <v>70</v>
      </c>
      <c r="H110" s="437"/>
      <c r="I110" s="438"/>
      <c r="J110" s="674"/>
      <c r="K110" s="517"/>
      <c r="L110" s="517"/>
      <c r="M110" s="517"/>
      <c r="N110" s="517"/>
      <c r="O110" s="517"/>
      <c r="P110" s="515"/>
      <c r="Q110" s="25" t="b">
        <f>IF(L103="Name",FALSE,TRUE)</f>
        <v>0</v>
      </c>
      <c r="R110" s="16"/>
      <c r="S110" s="16"/>
      <c r="T110" s="16"/>
      <c r="U110" s="16"/>
      <c r="V110" s="16"/>
      <c r="W110" s="16"/>
      <c r="X110" s="16"/>
      <c r="Y110" s="16"/>
      <c r="AF110" s="16"/>
      <c r="AG110" s="16"/>
      <c r="AH110" s="16"/>
      <c r="AI110" s="16"/>
      <c r="AJ110" s="16"/>
    </row>
    <row r="111" spans="1:36" ht="15.6" customHeight="1" x14ac:dyDescent="0.25">
      <c r="A111" s="452"/>
      <c r="B111" s="455"/>
      <c r="C111" s="487"/>
      <c r="D111" s="488"/>
      <c r="E111" s="489"/>
      <c r="F111" s="490"/>
      <c r="G111" s="439"/>
      <c r="H111" s="440"/>
      <c r="I111" s="441"/>
      <c r="J111" s="675"/>
      <c r="K111" s="518"/>
      <c r="L111" s="518"/>
      <c r="M111" s="518"/>
      <c r="N111" s="518"/>
      <c r="O111" s="518"/>
      <c r="P111" s="673"/>
      <c r="Q111" s="25" t="b">
        <f>IF(M103="Name",FALSE,TRUE)</f>
        <v>0</v>
      </c>
      <c r="R111" s="16"/>
      <c r="S111" s="16"/>
      <c r="T111" s="16"/>
      <c r="U111" s="16"/>
      <c r="V111" s="16"/>
      <c r="W111" s="16"/>
      <c r="X111" s="16"/>
      <c r="Y111" s="16"/>
      <c r="Z111" s="16"/>
      <c r="AA111" s="16"/>
      <c r="AB111" s="16"/>
      <c r="AC111" s="16"/>
      <c r="AD111" s="16"/>
      <c r="AE111" s="16"/>
      <c r="AF111" s="16"/>
      <c r="AG111" s="16"/>
      <c r="AH111" s="16"/>
      <c r="AI111" s="16"/>
      <c r="AJ111" s="16"/>
    </row>
    <row r="112" spans="1:36" ht="15.6" customHeight="1" x14ac:dyDescent="0.25">
      <c r="A112" s="452"/>
      <c r="B112" s="455"/>
      <c r="C112" s="479"/>
      <c r="D112" s="480"/>
      <c r="E112" s="483"/>
      <c r="F112" s="484"/>
      <c r="G112" s="442"/>
      <c r="H112" s="443"/>
      <c r="I112" s="444"/>
      <c r="J112" s="676"/>
      <c r="K112" s="519"/>
      <c r="L112" s="519"/>
      <c r="M112" s="519"/>
      <c r="N112" s="519"/>
      <c r="O112" s="519"/>
      <c r="P112" s="516"/>
      <c r="Q112" s="25" t="b">
        <f>IF(N103="Name",FALSE,TRUE)</f>
        <v>0</v>
      </c>
      <c r="R112" s="16"/>
      <c r="S112" s="16"/>
      <c r="T112" s="16"/>
      <c r="U112" s="16"/>
      <c r="V112" s="16"/>
      <c r="W112" s="16"/>
      <c r="X112" s="16"/>
      <c r="Y112" s="16"/>
      <c r="Z112" s="16"/>
      <c r="AA112" s="16"/>
      <c r="AB112" s="16"/>
      <c r="AC112" s="16"/>
      <c r="AD112" s="16"/>
      <c r="AE112" s="16"/>
      <c r="AF112" s="16"/>
      <c r="AG112" s="16"/>
      <c r="AH112" s="16"/>
      <c r="AI112" s="16"/>
      <c r="AJ112" s="16"/>
    </row>
    <row r="113" spans="1:36" ht="15.6" customHeight="1" x14ac:dyDescent="0.25">
      <c r="A113" s="452"/>
      <c r="B113" s="455"/>
      <c r="C113" s="632" t="s">
        <v>92</v>
      </c>
      <c r="D113" s="633"/>
      <c r="E113" s="467" t="s">
        <v>23</v>
      </c>
      <c r="F113" s="396"/>
      <c r="G113" s="433"/>
      <c r="H113" s="434"/>
      <c r="I113" s="435"/>
      <c r="J113" s="199"/>
      <c r="K113" s="200"/>
      <c r="L113" s="200"/>
      <c r="M113" s="200"/>
      <c r="N113" s="200"/>
      <c r="O113" s="200"/>
      <c r="P113" s="201"/>
      <c r="Q113" s="25" t="b">
        <f>IF(O103="Name",FALSE,TRUE)</f>
        <v>0</v>
      </c>
      <c r="R113" s="16"/>
      <c r="S113" s="16"/>
      <c r="T113" s="16"/>
      <c r="U113" s="16"/>
      <c r="V113" s="16"/>
      <c r="W113" s="16"/>
      <c r="X113" s="16"/>
      <c r="Y113" s="16"/>
      <c r="Z113" s="16"/>
      <c r="AA113" s="16"/>
      <c r="AB113" s="16"/>
      <c r="AC113" s="16"/>
      <c r="AD113" s="16"/>
      <c r="AE113" s="16"/>
      <c r="AF113" s="16"/>
      <c r="AG113" s="16"/>
      <c r="AH113" s="16"/>
      <c r="AI113" s="16"/>
      <c r="AJ113" s="16"/>
    </row>
    <row r="114" spans="1:36" s="28" customFormat="1" ht="15" customHeight="1" thickBot="1" x14ac:dyDescent="0.3">
      <c r="A114" s="453"/>
      <c r="B114" s="456"/>
      <c r="C114" s="615" t="s">
        <v>154</v>
      </c>
      <c r="D114" s="616"/>
      <c r="E114" s="407" t="s">
        <v>118</v>
      </c>
      <c r="F114" s="408"/>
      <c r="G114" s="251" t="s">
        <v>119</v>
      </c>
      <c r="H114" s="431" t="s">
        <v>129</v>
      </c>
      <c r="I114" s="432"/>
      <c r="J114" s="202"/>
      <c r="K114" s="203"/>
      <c r="L114" s="203"/>
      <c r="M114" s="203"/>
      <c r="N114" s="203"/>
      <c r="O114" s="203"/>
      <c r="P114" s="204"/>
      <c r="Q114" s="25" t="b">
        <f>IF(P103="Name",FALSE,TRUE)</f>
        <v>0</v>
      </c>
      <c r="R114" s="30"/>
      <c r="S114" s="30"/>
      <c r="T114" s="30"/>
      <c r="U114" s="30"/>
      <c r="V114" s="30"/>
      <c r="W114" s="30"/>
      <c r="X114" s="30"/>
      <c r="Y114" s="30"/>
      <c r="Z114" s="30"/>
      <c r="AA114" s="30"/>
      <c r="AB114" s="30"/>
      <c r="AC114" s="30"/>
      <c r="AD114" s="30"/>
      <c r="AE114" s="30"/>
      <c r="AF114" s="30"/>
      <c r="AG114" s="30"/>
      <c r="AH114" s="30"/>
      <c r="AI114" s="30"/>
      <c r="AJ114" s="30"/>
    </row>
    <row r="115" spans="1:36" ht="15.75" customHeight="1" x14ac:dyDescent="0.25">
      <c r="A115" s="411" t="s">
        <v>169</v>
      </c>
      <c r="B115" s="412"/>
      <c r="C115" s="412"/>
      <c r="D115" s="412"/>
      <c r="E115" s="412"/>
      <c r="F115" s="412"/>
      <c r="G115" s="412"/>
      <c r="H115" s="412"/>
      <c r="I115" s="413"/>
      <c r="K115" s="16"/>
      <c r="Q115" s="16"/>
      <c r="R115" s="16"/>
      <c r="S115" s="16"/>
      <c r="T115" s="16"/>
      <c r="U115" s="16"/>
      <c r="V115" s="16"/>
      <c r="W115" s="16"/>
      <c r="X115" s="16"/>
      <c r="Y115" s="16"/>
      <c r="Z115" s="16"/>
      <c r="AA115" s="16"/>
      <c r="AB115" s="16"/>
      <c r="AC115" s="16"/>
      <c r="AD115" s="16"/>
      <c r="AE115" s="16"/>
      <c r="AF115" s="16"/>
      <c r="AG115" s="16"/>
      <c r="AH115" s="16"/>
      <c r="AI115" s="16"/>
      <c r="AJ115" s="16"/>
    </row>
    <row r="116" spans="1:36" ht="15.75" customHeight="1" x14ac:dyDescent="0.25">
      <c r="A116" s="414"/>
      <c r="B116" s="415"/>
      <c r="C116" s="415"/>
      <c r="D116" s="415"/>
      <c r="E116" s="415"/>
      <c r="F116" s="415"/>
      <c r="G116" s="415"/>
      <c r="H116" s="415"/>
      <c r="I116" s="416"/>
      <c r="K116" s="16"/>
      <c r="Q116" s="16"/>
      <c r="R116" s="16"/>
      <c r="S116" s="16"/>
      <c r="T116" s="16"/>
      <c r="U116" s="16"/>
      <c r="V116" s="16"/>
      <c r="W116" s="16"/>
      <c r="X116" s="16"/>
      <c r="Y116" s="16"/>
      <c r="Z116" s="16"/>
      <c r="AA116" s="16"/>
      <c r="AB116" s="16"/>
      <c r="AC116" s="16"/>
      <c r="AD116" s="16"/>
      <c r="AE116" s="16"/>
      <c r="AF116" s="16"/>
      <c r="AG116" s="16"/>
      <c r="AH116" s="16"/>
      <c r="AI116" s="16"/>
    </row>
    <row r="117" spans="1:36" ht="15.6" customHeight="1" x14ac:dyDescent="0.25">
      <c r="K117" s="16"/>
      <c r="S117" s="16"/>
      <c r="T117" s="16"/>
      <c r="U117" s="16"/>
      <c r="V117" s="16"/>
      <c r="W117" s="16"/>
      <c r="X117" s="16"/>
      <c r="Y117" s="16"/>
      <c r="Z117" s="16"/>
      <c r="AA117" s="16"/>
      <c r="AB117" s="16"/>
      <c r="AC117" s="16"/>
      <c r="AD117" s="16"/>
      <c r="AE117" s="16"/>
      <c r="AF117" s="16"/>
      <c r="AG117" s="16"/>
      <c r="AH117" s="16"/>
      <c r="AI117" s="16"/>
    </row>
    <row r="118" spans="1:36" ht="15.6" customHeight="1" x14ac:dyDescent="0.25">
      <c r="K118" s="16"/>
      <c r="L118" s="16"/>
      <c r="S118" s="16"/>
      <c r="T118" s="16"/>
      <c r="U118" s="16"/>
      <c r="V118" s="16"/>
      <c r="W118" s="16"/>
    </row>
    <row r="119" spans="1:36" ht="15.6" customHeight="1" x14ac:dyDescent="0.25">
      <c r="K119" s="16"/>
      <c r="L119" s="16"/>
      <c r="S119" s="16"/>
      <c r="T119" s="16"/>
      <c r="U119" s="16"/>
      <c r="V119" s="16"/>
      <c r="W119" s="16"/>
    </row>
    <row r="120" spans="1:36" ht="15.6" customHeight="1" x14ac:dyDescent="0.25">
      <c r="L120" s="16"/>
      <c r="M120" s="16"/>
      <c r="N120" s="16"/>
      <c r="O120" s="16"/>
      <c r="P120" s="16"/>
      <c r="R120" s="16"/>
      <c r="S120" s="16"/>
      <c r="T120" s="16"/>
      <c r="U120" s="16"/>
      <c r="V120" s="16"/>
      <c r="W120" s="16"/>
    </row>
    <row r="121" spans="1:36" ht="15.6" customHeight="1" x14ac:dyDescent="0.25">
      <c r="M121" s="16"/>
      <c r="N121" s="16"/>
      <c r="O121" s="16"/>
      <c r="R121" s="16"/>
      <c r="S121" s="16"/>
      <c r="T121" s="16"/>
      <c r="U121" s="16"/>
      <c r="V121" s="16"/>
      <c r="W121" s="16"/>
    </row>
    <row r="122" spans="1:36" ht="15.6" customHeight="1" x14ac:dyDescent="0.25">
      <c r="M122" s="16"/>
      <c r="N122" s="16"/>
      <c r="O122" s="16"/>
      <c r="R122" s="16"/>
      <c r="S122" s="16"/>
      <c r="T122" s="16"/>
      <c r="U122" s="16"/>
      <c r="V122" s="16"/>
      <c r="W122" s="16"/>
    </row>
    <row r="123" spans="1:36" ht="15.6" customHeight="1" thickBot="1" x14ac:dyDescent="0.3">
      <c r="Q123" s="16"/>
      <c r="R123" s="16"/>
      <c r="S123" s="16"/>
      <c r="T123" s="16"/>
      <c r="U123" s="16"/>
      <c r="V123" s="16"/>
      <c r="W123" s="16"/>
    </row>
    <row r="124" spans="1:36" ht="15.6" customHeight="1" x14ac:dyDescent="0.25">
      <c r="A124" s="626" t="s">
        <v>11</v>
      </c>
      <c r="B124" s="627"/>
      <c r="C124" s="627"/>
      <c r="D124" s="627"/>
      <c r="E124" s="628"/>
      <c r="F124" s="104"/>
      <c r="G124" s="626" t="s">
        <v>95</v>
      </c>
      <c r="H124" s="681"/>
      <c r="I124" s="681"/>
      <c r="J124" s="681"/>
      <c r="K124" s="682"/>
      <c r="L124" s="110"/>
      <c r="M124" s="626" t="s">
        <v>37</v>
      </c>
      <c r="N124" s="627"/>
      <c r="O124" s="627"/>
      <c r="P124" s="628"/>
      <c r="Q124" s="29" t="b">
        <f>IF(OR(V137="",V137="NEIN",V137="..."),TRUE,IF(V137="JA",FALSE))</f>
        <v>0</v>
      </c>
      <c r="R124" s="552" t="s">
        <v>82</v>
      </c>
      <c r="S124" s="553"/>
      <c r="T124" s="553"/>
      <c r="U124" s="553"/>
      <c r="V124" s="553"/>
      <c r="W124" s="554"/>
      <c r="X124" s="107"/>
    </row>
    <row r="125" spans="1:36" ht="15.6" customHeight="1" x14ac:dyDescent="0.3">
      <c r="A125" s="629" t="s">
        <v>98</v>
      </c>
      <c r="B125" s="630"/>
      <c r="C125" s="392"/>
      <c r="D125" s="393"/>
      <c r="E125" s="394"/>
      <c r="F125" s="105"/>
      <c r="G125" s="679" t="s">
        <v>40</v>
      </c>
      <c r="H125" s="680"/>
      <c r="I125" s="680"/>
      <c r="J125" s="252">
        <f>IF(V133="","",V133)</f>
        <v>54</v>
      </c>
      <c r="K125" s="217" t="s">
        <v>10</v>
      </c>
      <c r="L125" s="108"/>
      <c r="M125" s="143" t="s">
        <v>0</v>
      </c>
      <c r="N125" s="392"/>
      <c r="O125" s="393"/>
      <c r="P125" s="394"/>
      <c r="R125" s="374" t="s">
        <v>149</v>
      </c>
      <c r="S125" s="375"/>
      <c r="T125" s="375"/>
      <c r="U125" s="375"/>
      <c r="V125" s="375"/>
      <c r="W125" s="376"/>
      <c r="X125" s="107"/>
    </row>
    <row r="126" spans="1:36" ht="15.6" customHeight="1" thickBot="1" x14ac:dyDescent="0.35">
      <c r="A126" s="629" t="s">
        <v>12</v>
      </c>
      <c r="B126" s="630"/>
      <c r="C126" s="392"/>
      <c r="D126" s="393"/>
      <c r="E126" s="394"/>
      <c r="F126" s="105"/>
      <c r="G126" s="677" t="s">
        <v>93</v>
      </c>
      <c r="H126" s="678"/>
      <c r="I126" s="678"/>
      <c r="J126" s="252">
        <f>IF(V134="","",V134)</f>
        <v>25</v>
      </c>
      <c r="K126" s="218" t="s">
        <v>10</v>
      </c>
      <c r="L126" s="139"/>
      <c r="M126" s="670" t="s">
        <v>31</v>
      </c>
      <c r="N126" s="671"/>
      <c r="O126" s="672"/>
      <c r="P126" s="221">
        <v>43172</v>
      </c>
      <c r="R126" s="377"/>
      <c r="S126" s="378"/>
      <c r="T126" s="378"/>
      <c r="U126" s="378"/>
      <c r="V126" s="378"/>
      <c r="W126" s="379"/>
      <c r="X126" s="105"/>
    </row>
    <row r="127" spans="1:36" ht="15.6" customHeight="1" thickBot="1" x14ac:dyDescent="0.3">
      <c r="A127" s="449" t="s">
        <v>13</v>
      </c>
      <c r="B127" s="450"/>
      <c r="C127" s="392"/>
      <c r="D127" s="393"/>
      <c r="E127" s="394"/>
      <c r="F127" s="105"/>
      <c r="G127" s="449" t="s">
        <v>73</v>
      </c>
      <c r="H127" s="631"/>
      <c r="I127" s="450"/>
      <c r="J127" s="216">
        <f>IF(V135="","",V135)</f>
        <v>140</v>
      </c>
      <c r="K127" s="218" t="s">
        <v>10</v>
      </c>
      <c r="L127" s="108"/>
      <c r="M127" s="104"/>
      <c r="N127" s="137"/>
      <c r="O127" s="137"/>
      <c r="P127" s="138"/>
      <c r="X127" s="107"/>
    </row>
    <row r="128" spans="1:36" ht="15.6" customHeight="1" thickTop="1" x14ac:dyDescent="0.3">
      <c r="A128" s="449" t="s">
        <v>14</v>
      </c>
      <c r="B128" s="450"/>
      <c r="C128" s="392"/>
      <c r="D128" s="393"/>
      <c r="E128" s="394"/>
      <c r="F128" s="105"/>
      <c r="G128" s="449" t="s">
        <v>134</v>
      </c>
      <c r="H128" s="631"/>
      <c r="I128" s="450"/>
      <c r="J128" s="558" t="str">
        <f>IF(V136="","",V136)</f>
        <v>Cu 0,1mm</v>
      </c>
      <c r="K128" s="559"/>
      <c r="L128" s="108"/>
      <c r="M128" s="108"/>
      <c r="N128" s="108"/>
      <c r="O128" s="108"/>
      <c r="P128" s="111"/>
      <c r="R128" s="362" t="s">
        <v>152</v>
      </c>
      <c r="S128" s="363"/>
      <c r="T128" s="363"/>
      <c r="U128" s="364"/>
      <c r="V128" s="82"/>
      <c r="W128" s="258" t="s">
        <v>83</v>
      </c>
      <c r="X128" s="107"/>
    </row>
    <row r="129" spans="1:24" ht="15.6" customHeight="1" x14ac:dyDescent="0.25">
      <c r="A129" s="445" t="s">
        <v>102</v>
      </c>
      <c r="B129" s="446"/>
      <c r="C129" s="617"/>
      <c r="D129" s="531"/>
      <c r="E129" s="532"/>
      <c r="F129" s="105"/>
      <c r="G129" s="423" t="s">
        <v>24</v>
      </c>
      <c r="H129" s="424"/>
      <c r="I129" s="425"/>
      <c r="J129" s="558" t="str">
        <f>IF(V137="","",IF(V138="",V137,IF(V137="NEIN","NEIN",IF(V137="...","...",IF(V137="JA",V138)))))</f>
        <v>JA</v>
      </c>
      <c r="K129" s="559"/>
      <c r="L129" s="108"/>
      <c r="M129" s="108"/>
      <c r="N129" s="108"/>
      <c r="O129" s="108"/>
      <c r="P129" s="111"/>
      <c r="R129" s="546" t="s">
        <v>96</v>
      </c>
      <c r="S129" s="547"/>
      <c r="T129" s="547"/>
      <c r="U129" s="547"/>
      <c r="V129" s="547"/>
      <c r="W129" s="548"/>
      <c r="X129" s="107"/>
    </row>
    <row r="130" spans="1:24" ht="15.6" customHeight="1" thickBot="1" x14ac:dyDescent="0.3">
      <c r="A130" s="445"/>
      <c r="B130" s="446"/>
      <c r="C130" s="389"/>
      <c r="D130" s="390"/>
      <c r="E130" s="391"/>
      <c r="F130" s="105"/>
      <c r="G130" s="423" t="s">
        <v>66</v>
      </c>
      <c r="H130" s="424"/>
      <c r="I130" s="425"/>
      <c r="J130" s="216">
        <f>IF(V139="","",V139)</f>
        <v>8</v>
      </c>
      <c r="K130" s="218" t="s">
        <v>10</v>
      </c>
      <c r="L130" s="108"/>
      <c r="M130" s="107"/>
      <c r="N130" s="108"/>
      <c r="O130" s="108"/>
      <c r="P130" s="111"/>
      <c r="R130" s="549"/>
      <c r="S130" s="550"/>
      <c r="T130" s="550"/>
      <c r="U130" s="550"/>
      <c r="V130" s="550"/>
      <c r="W130" s="551"/>
      <c r="X130" s="107"/>
    </row>
    <row r="131" spans="1:24" ht="15.6" customHeight="1" thickTop="1" thickBot="1" x14ac:dyDescent="0.3">
      <c r="A131" s="445"/>
      <c r="B131" s="446"/>
      <c r="C131" s="389"/>
      <c r="D131" s="390"/>
      <c r="E131" s="391"/>
      <c r="F131" s="105"/>
      <c r="G131" s="423" t="s">
        <v>72</v>
      </c>
      <c r="H131" s="424"/>
      <c r="I131" s="425"/>
      <c r="J131" s="216">
        <f>IF(V140="","",V140)</f>
        <v>5</v>
      </c>
      <c r="K131" s="218" t="s">
        <v>113</v>
      </c>
      <c r="L131" s="108"/>
      <c r="M131" s="107"/>
      <c r="N131" s="109"/>
      <c r="O131" s="109"/>
      <c r="P131" s="112"/>
      <c r="X131" s="107"/>
    </row>
    <row r="132" spans="1:24" ht="15.6" customHeight="1" thickBot="1" x14ac:dyDescent="0.3">
      <c r="A132" s="445"/>
      <c r="B132" s="446"/>
      <c r="C132" s="389"/>
      <c r="D132" s="390"/>
      <c r="E132" s="391"/>
      <c r="F132" s="113"/>
      <c r="G132" s="521" t="s">
        <v>47</v>
      </c>
      <c r="H132" s="522"/>
      <c r="I132" s="523"/>
      <c r="J132" s="253" t="str">
        <f>IF(V141="","",V141)</f>
        <v/>
      </c>
      <c r="K132" s="254"/>
      <c r="L132" s="105"/>
      <c r="M132" s="572" t="s">
        <v>165</v>
      </c>
      <c r="N132" s="573"/>
      <c r="O132" s="573"/>
      <c r="P132" s="574"/>
      <c r="R132" s="365" t="s">
        <v>95</v>
      </c>
      <c r="S132" s="366"/>
      <c r="T132" s="366"/>
      <c r="U132" s="366"/>
      <c r="V132" s="366"/>
      <c r="W132" s="367"/>
      <c r="X132" s="107"/>
    </row>
    <row r="133" spans="1:24" ht="15.6" customHeight="1" x14ac:dyDescent="0.25">
      <c r="A133" s="445"/>
      <c r="B133" s="446"/>
      <c r="C133" s="389"/>
      <c r="D133" s="390"/>
      <c r="E133" s="391"/>
      <c r="F133" s="107"/>
      <c r="G133" s="521" t="s">
        <v>48</v>
      </c>
      <c r="H133" s="522"/>
      <c r="I133" s="523"/>
      <c r="J133" s="253" t="str">
        <f>IF(V142="","",V142)</f>
        <v/>
      </c>
      <c r="K133" s="254"/>
      <c r="L133" s="105"/>
      <c r="M133" s="530"/>
      <c r="N133" s="531"/>
      <c r="O133" s="531"/>
      <c r="P133" s="532"/>
      <c r="R133" s="527" t="s">
        <v>40</v>
      </c>
      <c r="S133" s="528"/>
      <c r="T133" s="528"/>
      <c r="U133" s="529"/>
      <c r="V133" s="80">
        <v>54</v>
      </c>
      <c r="W133" s="255" t="s">
        <v>10</v>
      </c>
      <c r="X133" s="107"/>
    </row>
    <row r="134" spans="1:24" ht="15.6" customHeight="1" x14ac:dyDescent="0.25">
      <c r="A134" s="445"/>
      <c r="B134" s="446"/>
      <c r="C134" s="389"/>
      <c r="D134" s="390"/>
      <c r="E134" s="391"/>
      <c r="F134" s="107"/>
      <c r="G134" s="521" t="s">
        <v>97</v>
      </c>
      <c r="H134" s="522"/>
      <c r="I134" s="523"/>
      <c r="J134" s="253" t="str">
        <f>IF(V143="","",V143)</f>
        <v/>
      </c>
      <c r="K134" s="254"/>
      <c r="L134" s="105"/>
      <c r="M134" s="520"/>
      <c r="N134" s="390"/>
      <c r="O134" s="390"/>
      <c r="P134" s="391"/>
      <c r="R134" s="359" t="s">
        <v>93</v>
      </c>
      <c r="S134" s="360"/>
      <c r="T134" s="360"/>
      <c r="U134" s="361"/>
      <c r="V134" s="81">
        <v>25</v>
      </c>
      <c r="W134" s="256" t="s">
        <v>10</v>
      </c>
      <c r="X134" s="107"/>
    </row>
    <row r="135" spans="1:24" ht="15.6" customHeight="1" x14ac:dyDescent="0.25">
      <c r="A135" s="445"/>
      <c r="B135" s="446"/>
      <c r="C135" s="389"/>
      <c r="D135" s="390"/>
      <c r="E135" s="391"/>
      <c r="F135" s="107"/>
      <c r="G135" s="423" t="s">
        <v>71</v>
      </c>
      <c r="H135" s="424"/>
      <c r="I135" s="425"/>
      <c r="J135" s="544"/>
      <c r="K135" s="545"/>
      <c r="L135" s="105"/>
      <c r="M135" s="520"/>
      <c r="N135" s="390"/>
      <c r="O135" s="390"/>
      <c r="P135" s="391"/>
      <c r="R135" s="359" t="s">
        <v>73</v>
      </c>
      <c r="S135" s="360"/>
      <c r="T135" s="360"/>
      <c r="U135" s="361"/>
      <c r="V135" s="81">
        <v>140</v>
      </c>
      <c r="W135" s="256" t="s">
        <v>10</v>
      </c>
      <c r="X135" s="107"/>
    </row>
    <row r="136" spans="1:24" ht="15.6" customHeight="1" x14ac:dyDescent="0.25">
      <c r="A136" s="445"/>
      <c r="B136" s="446"/>
      <c r="C136" s="389"/>
      <c r="D136" s="390"/>
      <c r="E136" s="391"/>
      <c r="F136" s="107"/>
      <c r="G136" s="423" t="s">
        <v>71</v>
      </c>
      <c r="H136" s="424"/>
      <c r="I136" s="425"/>
      <c r="J136" s="544"/>
      <c r="K136" s="545"/>
      <c r="L136" s="128"/>
      <c r="M136" s="520"/>
      <c r="N136" s="390"/>
      <c r="O136" s="390"/>
      <c r="P136" s="391"/>
      <c r="R136" s="359" t="s">
        <v>134</v>
      </c>
      <c r="S136" s="360"/>
      <c r="T136" s="360"/>
      <c r="U136" s="361"/>
      <c r="V136" s="78" t="s">
        <v>155</v>
      </c>
      <c r="W136" s="259"/>
      <c r="X136" s="107"/>
    </row>
    <row r="137" spans="1:24" ht="15.6" customHeight="1" thickBot="1" x14ac:dyDescent="0.3">
      <c r="A137" s="447"/>
      <c r="B137" s="448"/>
      <c r="C137" s="457"/>
      <c r="D137" s="525"/>
      <c r="E137" s="526"/>
      <c r="F137" s="107"/>
      <c r="G137" s="426" t="s">
        <v>71</v>
      </c>
      <c r="H137" s="427"/>
      <c r="I137" s="428"/>
      <c r="J137" s="542"/>
      <c r="K137" s="543"/>
      <c r="L137" s="128"/>
      <c r="M137" s="524"/>
      <c r="N137" s="525"/>
      <c r="O137" s="525"/>
      <c r="P137" s="526"/>
      <c r="R137" s="359" t="s">
        <v>24</v>
      </c>
      <c r="S137" s="360"/>
      <c r="T137" s="360"/>
      <c r="U137" s="361"/>
      <c r="V137" s="79" t="s">
        <v>26</v>
      </c>
      <c r="W137" s="260"/>
      <c r="X137" s="107"/>
    </row>
    <row r="138" spans="1:24" ht="15.6" customHeight="1" x14ac:dyDescent="0.25">
      <c r="A138" s="107"/>
      <c r="B138" s="107"/>
      <c r="C138" s="128"/>
      <c r="D138" s="128"/>
      <c r="E138" s="128"/>
      <c r="F138" s="128"/>
      <c r="G138" s="128"/>
      <c r="H138" s="128"/>
      <c r="I138" s="128"/>
      <c r="J138" s="128"/>
      <c r="K138" s="128"/>
      <c r="L138" s="128"/>
      <c r="M138" s="128"/>
      <c r="N138" s="128"/>
      <c r="O138" s="128"/>
      <c r="P138" s="128"/>
      <c r="R138" s="359" t="s">
        <v>32</v>
      </c>
      <c r="S138" s="360"/>
      <c r="T138" s="360"/>
      <c r="U138" s="361"/>
      <c r="V138" s="87"/>
      <c r="W138" s="261"/>
      <c r="X138" s="107"/>
    </row>
    <row r="139" spans="1:24" ht="15.6" customHeight="1" thickBot="1" x14ac:dyDescent="0.3">
      <c r="A139" s="107"/>
      <c r="B139" s="107"/>
      <c r="C139" s="107"/>
      <c r="D139" s="107"/>
      <c r="E139" s="107"/>
      <c r="F139" s="107"/>
      <c r="G139" s="107"/>
      <c r="H139" s="107"/>
      <c r="I139" s="107"/>
      <c r="J139" s="107"/>
      <c r="K139" s="107"/>
      <c r="L139" s="107"/>
      <c r="M139" s="107"/>
      <c r="N139" s="107"/>
      <c r="O139" s="107"/>
      <c r="P139" s="107"/>
      <c r="R139" s="359" t="s">
        <v>66</v>
      </c>
      <c r="S139" s="360"/>
      <c r="T139" s="360"/>
      <c r="U139" s="361"/>
      <c r="V139" s="88">
        <v>8</v>
      </c>
      <c r="W139" s="100" t="s">
        <v>10</v>
      </c>
      <c r="X139" s="107"/>
    </row>
    <row r="140" spans="1:24" ht="15.6" customHeight="1" thickBot="1" x14ac:dyDescent="0.3">
      <c r="A140" s="107"/>
      <c r="B140" s="107"/>
      <c r="C140" s="141"/>
      <c r="D140" s="142"/>
      <c r="E140" s="142"/>
      <c r="F140" s="142"/>
      <c r="G140" s="599" t="s">
        <v>21</v>
      </c>
      <c r="H140" s="600"/>
      <c r="I140" s="601"/>
      <c r="J140" s="205">
        <f>IF(V128="",J14,V128)</f>
        <v>3</v>
      </c>
      <c r="K140" s="268" t="s">
        <v>22</v>
      </c>
      <c r="L140" s="105"/>
      <c r="M140" s="105"/>
      <c r="N140" s="105"/>
      <c r="O140" s="105"/>
      <c r="P140" s="140"/>
      <c r="R140" s="533" t="s">
        <v>72</v>
      </c>
      <c r="S140" s="534"/>
      <c r="T140" s="534"/>
      <c r="U140" s="535"/>
      <c r="V140" s="88">
        <v>5</v>
      </c>
      <c r="W140" s="100" t="s">
        <v>114</v>
      </c>
      <c r="X140" s="107"/>
    </row>
    <row r="141" spans="1:24" ht="15.6" customHeight="1" thickBot="1" x14ac:dyDescent="0.3">
      <c r="A141" s="107"/>
      <c r="B141" s="107"/>
      <c r="C141" s="105"/>
      <c r="D141" s="105"/>
      <c r="E141" s="105"/>
      <c r="F141" s="105"/>
      <c r="G141" s="569" t="s">
        <v>5</v>
      </c>
      <c r="H141" s="570"/>
      <c r="I141" s="571"/>
      <c r="J141" s="222">
        <f>IF(P126="","",DATE(YEAR(P126),MONTH(P126)+J140,DAY(P126)))</f>
        <v>43264</v>
      </c>
      <c r="K141" s="223">
        <f>IF(J141="","",DATE(YEAR(J141),MONTH(J141)+J140,DAY(J141)))</f>
        <v>43356</v>
      </c>
      <c r="L141" s="224">
        <f>IF(K141="","",DATE(YEAR(K141),MONTH(K141)+J140,DAY(K141)))</f>
        <v>43447</v>
      </c>
      <c r="M141" s="224">
        <f>IF(L141="","",DATE(YEAR(L141),MONTH(L141)+J140,DAY(L141)))</f>
        <v>43537</v>
      </c>
      <c r="N141" s="224">
        <f>IF(M141="","",DATE(YEAR(M141),MONTH(M141)+J140,DAY(M141)))</f>
        <v>43629</v>
      </c>
      <c r="O141" s="224">
        <f>IF(N141="","",DATE(YEAR(N141),MONTH(N141)+J140,DAY(N141)))</f>
        <v>43721</v>
      </c>
      <c r="P141" s="225">
        <f>IF(O141="","",DATE(YEAR(O141),MONTH(O141)+J140,DAY(O141)))</f>
        <v>43812</v>
      </c>
      <c r="Q141" s="29" t="b">
        <f>IF(J142="Prüfdatum",FALSE,TRUE)</f>
        <v>0</v>
      </c>
      <c r="R141" s="359" t="s">
        <v>47</v>
      </c>
      <c r="S141" s="360"/>
      <c r="T141" s="360"/>
      <c r="U141" s="361"/>
      <c r="V141" s="89"/>
      <c r="W141" s="262"/>
      <c r="X141" s="107"/>
    </row>
    <row r="142" spans="1:24" ht="15.6" customHeight="1" thickTop="1" x14ac:dyDescent="0.25">
      <c r="A142" s="107"/>
      <c r="B142" s="107"/>
      <c r="C142" s="108"/>
      <c r="D142" s="108"/>
      <c r="E142" s="108"/>
      <c r="F142" s="108"/>
      <c r="G142" s="565" t="s">
        <v>6</v>
      </c>
      <c r="H142" s="567" t="s">
        <v>7</v>
      </c>
      <c r="I142" s="568"/>
      <c r="J142" s="147" t="s">
        <v>38</v>
      </c>
      <c r="K142" s="148" t="s">
        <v>38</v>
      </c>
      <c r="L142" s="148" t="s">
        <v>38</v>
      </c>
      <c r="M142" s="148" t="s">
        <v>38</v>
      </c>
      <c r="N142" s="148" t="s">
        <v>38</v>
      </c>
      <c r="O142" s="148" t="s">
        <v>38</v>
      </c>
      <c r="P142" s="149" t="s">
        <v>38</v>
      </c>
      <c r="Q142" s="29" t="b">
        <f>IF(K142="Prüfdatum",FALSE,TRUE)</f>
        <v>0</v>
      </c>
      <c r="R142" s="359" t="s">
        <v>48</v>
      </c>
      <c r="S142" s="360"/>
      <c r="T142" s="360"/>
      <c r="U142" s="361"/>
      <c r="V142" s="87"/>
      <c r="W142" s="261"/>
      <c r="X142" s="107"/>
    </row>
    <row r="143" spans="1:24" ht="15.6" customHeight="1" thickBot="1" x14ac:dyDescent="0.3">
      <c r="A143" s="107"/>
      <c r="B143" s="107"/>
      <c r="C143" s="108"/>
      <c r="D143" s="108"/>
      <c r="E143" s="108"/>
      <c r="F143" s="108"/>
      <c r="G143" s="566"/>
      <c r="H143" s="269" t="s">
        <v>8</v>
      </c>
      <c r="I143" s="270" t="s">
        <v>9</v>
      </c>
      <c r="J143" s="196" t="s">
        <v>29</v>
      </c>
      <c r="K143" s="197" t="s">
        <v>29</v>
      </c>
      <c r="L143" s="197" t="s">
        <v>29</v>
      </c>
      <c r="M143" s="197" t="s">
        <v>29</v>
      </c>
      <c r="N143" s="197" t="s">
        <v>29</v>
      </c>
      <c r="O143" s="197" t="s">
        <v>29</v>
      </c>
      <c r="P143" s="198" t="s">
        <v>29</v>
      </c>
      <c r="Q143" s="29" t="b">
        <f>IF(L142="Prüfdatum",FALSE,TRUE)</f>
        <v>0</v>
      </c>
      <c r="R143" s="562" t="s">
        <v>94</v>
      </c>
      <c r="S143" s="563"/>
      <c r="T143" s="563"/>
      <c r="U143" s="564"/>
      <c r="V143" s="90"/>
      <c r="W143" s="263"/>
      <c r="X143" s="107"/>
    </row>
    <row r="144" spans="1:24" ht="15.6" customHeight="1" thickBot="1" x14ac:dyDescent="0.3">
      <c r="A144" s="107"/>
      <c r="B144" s="107"/>
      <c r="C144" s="107"/>
      <c r="D144" s="107"/>
      <c r="E144" s="107"/>
      <c r="F144" s="107"/>
      <c r="G144" s="26"/>
      <c r="H144" s="108"/>
      <c r="I144" s="130"/>
      <c r="J144" s="107"/>
      <c r="K144" s="107"/>
      <c r="L144" s="107"/>
      <c r="M144" s="107"/>
      <c r="N144" s="107"/>
      <c r="O144" s="107"/>
      <c r="P144" s="131"/>
      <c r="Q144" s="29" t="b">
        <f>IF(M142="Prüfdatum",FALSE,TRUE)</f>
        <v>0</v>
      </c>
      <c r="V144" s="61"/>
      <c r="X144" s="107"/>
    </row>
    <row r="145" spans="1:24" ht="15.6" customHeight="1" thickBot="1" x14ac:dyDescent="0.3">
      <c r="A145" s="623" t="s">
        <v>45</v>
      </c>
      <c r="B145" s="499" t="str">
        <f>IF(V148="",#REF!,IF(V148="kl. Fokus","kleiner Fokus",IF(V148="gr. Fokus","großer Fokus",IF(V148="...","..."))))</f>
        <v>kleiner Fokus</v>
      </c>
      <c r="C145" s="475" t="s">
        <v>1</v>
      </c>
      <c r="D145" s="476"/>
      <c r="E145" s="485" t="s">
        <v>3</v>
      </c>
      <c r="F145" s="486"/>
      <c r="G145" s="226">
        <v>120</v>
      </c>
      <c r="H145" s="227"/>
      <c r="I145" s="228"/>
      <c r="J145" s="187"/>
      <c r="K145" s="160"/>
      <c r="L145" s="160"/>
      <c r="M145" s="160"/>
      <c r="N145" s="160"/>
      <c r="O145" s="160"/>
      <c r="P145" s="161"/>
      <c r="Q145" s="29" t="b">
        <f>IF(N142="Prüfdatum",FALSE,TRUE)</f>
        <v>0</v>
      </c>
      <c r="R145" s="536" t="s">
        <v>55</v>
      </c>
      <c r="S145" s="537"/>
      <c r="T145" s="537"/>
      <c r="U145" s="537"/>
      <c r="V145" s="537"/>
      <c r="W145" s="538"/>
      <c r="X145" s="107"/>
    </row>
    <row r="146" spans="1:24" ht="15.6" customHeight="1" thickBot="1" x14ac:dyDescent="0.35">
      <c r="A146" s="624"/>
      <c r="B146" s="500"/>
      <c r="C146" s="463" t="s">
        <v>63</v>
      </c>
      <c r="D146" s="464"/>
      <c r="E146" s="395" t="s">
        <v>64</v>
      </c>
      <c r="F146" s="396"/>
      <c r="G146" s="229">
        <v>7</v>
      </c>
      <c r="H146" s="230"/>
      <c r="I146" s="231"/>
      <c r="J146" s="162"/>
      <c r="K146" s="163"/>
      <c r="L146" s="163"/>
      <c r="M146" s="163"/>
      <c r="N146" s="163"/>
      <c r="O146" s="163"/>
      <c r="P146" s="164"/>
      <c r="Q146" s="29" t="b">
        <f>IF(O142="Prüfdatum",FALSE,TRUE)</f>
        <v>0</v>
      </c>
      <c r="R146" s="539" t="s">
        <v>34</v>
      </c>
      <c r="S146" s="540"/>
      <c r="T146" s="540"/>
      <c r="U146" s="541"/>
      <c r="V146" s="92" t="s">
        <v>126</v>
      </c>
      <c r="W146" s="135"/>
      <c r="X146" s="107"/>
    </row>
    <row r="147" spans="1:24" ht="15.6" customHeight="1" thickBot="1" x14ac:dyDescent="0.3">
      <c r="A147" s="624"/>
      <c r="B147" s="500"/>
      <c r="C147" s="461" t="s">
        <v>67</v>
      </c>
      <c r="D147" s="462"/>
      <c r="E147" s="395" t="s">
        <v>4</v>
      </c>
      <c r="F147" s="467"/>
      <c r="G147" s="232">
        <v>0.68</v>
      </c>
      <c r="H147" s="233">
        <f>IF(V146="",#REF!,IF(G147="","",IF(V146="fokusnahe",G68*0.75,IF(V146="fokusfern",G68*0.7))))</f>
        <v>0.378</v>
      </c>
      <c r="I147" s="234">
        <f>IF(V146="",#REF!,IF(G147="","",IF(V146="fokusnahe",G68*1.25,IF(V146="fokusfern",G68*1.3))))</f>
        <v>0.70200000000000007</v>
      </c>
      <c r="J147" s="207"/>
      <c r="K147" s="208"/>
      <c r="L147" s="208"/>
      <c r="M147" s="208"/>
      <c r="N147" s="208"/>
      <c r="O147" s="208"/>
      <c r="P147" s="209"/>
      <c r="Q147" s="29" t="b">
        <f>IF(P142="Prüfdatum",FALSE,TRUE)</f>
        <v>0</v>
      </c>
      <c r="X147" s="107"/>
    </row>
    <row r="148" spans="1:24" ht="15.6" customHeight="1" thickBot="1" x14ac:dyDescent="0.35">
      <c r="A148" s="624"/>
      <c r="B148" s="500"/>
      <c r="C148" s="461" t="s">
        <v>2</v>
      </c>
      <c r="D148" s="462"/>
      <c r="E148" s="395" t="str">
        <f>IF(V150="",#REF!,V150)</f>
        <v>dGycm2</v>
      </c>
      <c r="F148" s="396"/>
      <c r="G148" s="232">
        <v>0.06</v>
      </c>
      <c r="H148" s="233">
        <f>IF(G148="","",G148*0.75)</f>
        <v>4.4999999999999998E-2</v>
      </c>
      <c r="I148" s="234">
        <f>IF(G148="","",G148*1.25)</f>
        <v>7.4999999999999997E-2</v>
      </c>
      <c r="J148" s="168"/>
      <c r="K148" s="169"/>
      <c r="L148" s="169"/>
      <c r="M148" s="169"/>
      <c r="N148" s="169"/>
      <c r="O148" s="169"/>
      <c r="P148" s="170"/>
      <c r="Q148" s="29" t="b">
        <f>IF(J143="Name",FALSE,TRUE)</f>
        <v>0</v>
      </c>
      <c r="R148" s="386" t="s">
        <v>84</v>
      </c>
      <c r="S148" s="387"/>
      <c r="T148" s="388"/>
      <c r="U148" s="191" t="s">
        <v>56</v>
      </c>
      <c r="V148" s="91" t="s">
        <v>89</v>
      </c>
      <c r="W148" s="127"/>
      <c r="X148" s="107"/>
    </row>
    <row r="149" spans="1:24" ht="15.6" customHeight="1" thickBot="1" x14ac:dyDescent="0.3">
      <c r="A149" s="624"/>
      <c r="B149" s="500"/>
      <c r="C149" s="463" t="s">
        <v>46</v>
      </c>
      <c r="D149" s="464"/>
      <c r="E149" s="467" t="s">
        <v>20</v>
      </c>
      <c r="F149" s="396"/>
      <c r="G149" s="238">
        <v>4</v>
      </c>
      <c r="H149" s="239">
        <f>IF(G149="","",G149)</f>
        <v>4</v>
      </c>
      <c r="I149" s="237"/>
      <c r="J149" s="175"/>
      <c r="K149" s="176"/>
      <c r="L149" s="176"/>
      <c r="M149" s="176"/>
      <c r="N149" s="176"/>
      <c r="O149" s="176"/>
      <c r="P149" s="177"/>
      <c r="Q149" s="29" t="b">
        <f>IF(K143="Name",FALSE,TRUE)</f>
        <v>0</v>
      </c>
      <c r="R149" s="28"/>
      <c r="S149" s="28"/>
      <c r="T149" s="28"/>
      <c r="U149" s="28"/>
      <c r="V149" s="16"/>
      <c r="X149" s="107"/>
    </row>
    <row r="150" spans="1:24" ht="15.6" customHeight="1" thickBot="1" x14ac:dyDescent="0.35">
      <c r="A150" s="625"/>
      <c r="B150" s="501"/>
      <c r="C150" s="615" t="s">
        <v>154</v>
      </c>
      <c r="D150" s="616"/>
      <c r="E150" s="407" t="s">
        <v>118</v>
      </c>
      <c r="F150" s="408"/>
      <c r="G150" s="251" t="s">
        <v>119</v>
      </c>
      <c r="H150" s="431" t="s">
        <v>129</v>
      </c>
      <c r="I150" s="432"/>
      <c r="J150" s="210"/>
      <c r="K150" s="203"/>
      <c r="L150" s="203"/>
      <c r="M150" s="203"/>
      <c r="N150" s="203"/>
      <c r="O150" s="203"/>
      <c r="P150" s="204"/>
      <c r="Q150" s="29" t="b">
        <f>IF(L143="Name",FALSE,TRUE)</f>
        <v>0</v>
      </c>
      <c r="R150" s="512" t="s">
        <v>33</v>
      </c>
      <c r="S150" s="513"/>
      <c r="T150" s="513"/>
      <c r="U150" s="514"/>
      <c r="V150" s="92" t="s">
        <v>124</v>
      </c>
      <c r="W150" s="135"/>
      <c r="X150" s="107"/>
    </row>
    <row r="151" spans="1:24" ht="15.75" customHeight="1" x14ac:dyDescent="0.25">
      <c r="A151" s="411" t="s">
        <v>169</v>
      </c>
      <c r="B151" s="412"/>
      <c r="C151" s="412"/>
      <c r="D151" s="412"/>
      <c r="E151" s="412"/>
      <c r="F151" s="412"/>
      <c r="G151" s="412"/>
      <c r="H151" s="412"/>
      <c r="I151" s="413"/>
      <c r="Q151" s="29" t="b">
        <f>IF(M143="Name",FALSE,TRUE)</f>
        <v>0</v>
      </c>
      <c r="S151" s="16"/>
    </row>
    <row r="152" spans="1:24" ht="15.75" customHeight="1" x14ac:dyDescent="0.25">
      <c r="A152" s="414"/>
      <c r="B152" s="415"/>
      <c r="C152" s="415"/>
      <c r="D152" s="415"/>
      <c r="E152" s="415"/>
      <c r="F152" s="415"/>
      <c r="G152" s="415"/>
      <c r="H152" s="415"/>
      <c r="I152" s="416"/>
      <c r="Q152" s="29" t="b">
        <f>IF(N143="Name",FALSE,TRUE)</f>
        <v>0</v>
      </c>
      <c r="S152" s="16"/>
    </row>
    <row r="153" spans="1:24" ht="15.6" customHeight="1" x14ac:dyDescent="0.25">
      <c r="Q153" s="25" t="b">
        <f>IF(O143="Name",FALSE,TRUE)</f>
        <v>0</v>
      </c>
      <c r="S153" s="16"/>
    </row>
    <row r="154" spans="1:24" ht="15.6" customHeight="1" x14ac:dyDescent="0.25">
      <c r="Q154" s="29" t="b">
        <f>IF(P143="Name",FALSE,TRUE)</f>
        <v>0</v>
      </c>
      <c r="S154" s="16"/>
      <c r="V154" s="16"/>
    </row>
    <row r="155" spans="1:24" ht="15.6" customHeight="1" x14ac:dyDescent="0.25">
      <c r="S155" s="16"/>
      <c r="V155" s="16"/>
    </row>
    <row r="156" spans="1:24" ht="15.6" customHeight="1" x14ac:dyDescent="0.25">
      <c r="S156" s="16"/>
    </row>
    <row r="157" spans="1:24" ht="15.6" customHeight="1" x14ac:dyDescent="0.25">
      <c r="S157" s="16"/>
    </row>
    <row r="158" spans="1:24" ht="15.6" customHeight="1" x14ac:dyDescent="0.25">
      <c r="S158" s="16"/>
    </row>
    <row r="159" spans="1:24" ht="15.6" customHeight="1" x14ac:dyDescent="0.25">
      <c r="S159" s="16"/>
    </row>
    <row r="160" spans="1:24" ht="15.6" customHeight="1" x14ac:dyDescent="0.25">
      <c r="S160" s="16"/>
    </row>
    <row r="161" spans="17:22" ht="15.6" customHeight="1" x14ac:dyDescent="0.25">
      <c r="S161" s="16"/>
    </row>
    <row r="162" spans="17:22" ht="15.6" customHeight="1" x14ac:dyDescent="0.25">
      <c r="S162" s="16"/>
    </row>
    <row r="163" spans="17:22" ht="15.6" customHeight="1" x14ac:dyDescent="0.25">
      <c r="S163" s="16"/>
    </row>
    <row r="164" spans="17:22" ht="15.6" customHeight="1" x14ac:dyDescent="0.25">
      <c r="S164" s="16"/>
    </row>
    <row r="165" spans="17:22" ht="15.6" customHeight="1" x14ac:dyDescent="0.25">
      <c r="S165" s="16"/>
    </row>
    <row r="166" spans="17:22" ht="15.6" customHeight="1" x14ac:dyDescent="0.25">
      <c r="S166" s="16"/>
    </row>
    <row r="167" spans="17:22" ht="15.6" customHeight="1" x14ac:dyDescent="0.25">
      <c r="S167" s="16"/>
    </row>
    <row r="168" spans="17:22" ht="15.6" customHeight="1" x14ac:dyDescent="0.25">
      <c r="S168" s="16"/>
    </row>
    <row r="169" spans="17:22" ht="15.6" customHeight="1" x14ac:dyDescent="0.25">
      <c r="S169" s="16"/>
    </row>
    <row r="170" spans="17:22" ht="15.6" customHeight="1" x14ac:dyDescent="0.25">
      <c r="S170" s="16"/>
    </row>
    <row r="171" spans="17:22" ht="15.6" customHeight="1" x14ac:dyDescent="0.25">
      <c r="S171" s="16"/>
    </row>
    <row r="172" spans="17:22" ht="15.6" customHeight="1" x14ac:dyDescent="0.25">
      <c r="S172" s="16"/>
    </row>
    <row r="173" spans="17:22" ht="15.6" customHeight="1" x14ac:dyDescent="0.25">
      <c r="Q173" s="16"/>
      <c r="S173" s="16"/>
    </row>
    <row r="174" spans="17:22" ht="15.6" customHeight="1" x14ac:dyDescent="0.25">
      <c r="Q174" s="16"/>
      <c r="S174" s="16"/>
    </row>
    <row r="175" spans="17:22" ht="15.6" customHeight="1" x14ac:dyDescent="0.25">
      <c r="Q175" s="16"/>
      <c r="S175" s="16"/>
    </row>
    <row r="176" spans="17:22" ht="15.6" customHeight="1" x14ac:dyDescent="0.25">
      <c r="Q176" s="16"/>
      <c r="R176" s="16"/>
      <c r="S176" s="16"/>
      <c r="T176" s="16"/>
      <c r="U176" s="16"/>
      <c r="V176" s="16"/>
    </row>
    <row r="177" spans="16:22" ht="15.6" customHeight="1" x14ac:dyDescent="0.25">
      <c r="Q177" s="16"/>
      <c r="R177" s="16"/>
      <c r="S177" s="16"/>
      <c r="T177" s="16"/>
      <c r="U177" s="16"/>
      <c r="V177" s="16"/>
    </row>
    <row r="178" spans="16:22" ht="15.6" customHeight="1" x14ac:dyDescent="0.25">
      <c r="Q178" s="16"/>
      <c r="R178" s="16"/>
      <c r="S178" s="16"/>
      <c r="T178" s="16"/>
      <c r="U178" s="16"/>
      <c r="V178" s="16"/>
    </row>
    <row r="179" spans="16:22" ht="15.6" customHeight="1" x14ac:dyDescent="0.25">
      <c r="Q179" s="16"/>
      <c r="R179" s="16"/>
      <c r="S179" s="16"/>
      <c r="T179" s="16"/>
      <c r="U179" s="16"/>
      <c r="V179" s="16"/>
    </row>
    <row r="180" spans="16:22" ht="15.6" customHeight="1" x14ac:dyDescent="0.25">
      <c r="Q180" s="16"/>
      <c r="R180" s="16"/>
      <c r="S180" s="16"/>
      <c r="T180" s="16"/>
      <c r="U180" s="16"/>
      <c r="V180" s="16"/>
    </row>
    <row r="181" spans="16:22" ht="15.6" customHeight="1" x14ac:dyDescent="0.25">
      <c r="Q181" s="16"/>
      <c r="R181" s="16"/>
      <c r="S181" s="16"/>
      <c r="T181" s="16"/>
      <c r="U181" s="16"/>
      <c r="V181" s="16"/>
    </row>
    <row r="182" spans="16:22" ht="15.6" customHeight="1" x14ac:dyDescent="0.25">
      <c r="Q182" s="16"/>
      <c r="R182" s="16"/>
      <c r="S182" s="16"/>
      <c r="T182" s="16"/>
      <c r="U182" s="16"/>
      <c r="V182" s="16"/>
    </row>
    <row r="183" spans="16:22" ht="15.6" customHeight="1" x14ac:dyDescent="0.25">
      <c r="Q183" s="16"/>
      <c r="R183" s="16"/>
      <c r="S183" s="16"/>
      <c r="T183" s="16"/>
      <c r="U183" s="16"/>
      <c r="V183" s="16"/>
    </row>
    <row r="184" spans="16:22" ht="15.6" customHeight="1" x14ac:dyDescent="0.25">
      <c r="Q184" s="16"/>
      <c r="R184" s="16"/>
      <c r="S184" s="16"/>
      <c r="T184" s="16"/>
      <c r="U184" s="16"/>
      <c r="V184" s="16"/>
    </row>
    <row r="185" spans="16:22" ht="15.6" customHeight="1" x14ac:dyDescent="0.25">
      <c r="Q185" s="16"/>
      <c r="R185" s="16"/>
      <c r="S185" s="16"/>
      <c r="T185" s="16"/>
      <c r="U185" s="16"/>
      <c r="V185" s="16"/>
    </row>
    <row r="186" spans="16:22" ht="15.6" customHeight="1" x14ac:dyDescent="0.25">
      <c r="Q186" s="16"/>
      <c r="R186" s="16"/>
      <c r="S186" s="16"/>
      <c r="T186" s="16"/>
      <c r="U186" s="16"/>
      <c r="V186" s="16"/>
    </row>
    <row r="187" spans="16:22" ht="15.6" customHeight="1" x14ac:dyDescent="0.25">
      <c r="Q187" s="16"/>
      <c r="R187" s="16"/>
      <c r="S187" s="16"/>
      <c r="T187" s="16"/>
      <c r="U187" s="16"/>
      <c r="V187" s="16"/>
    </row>
    <row r="188" spans="16:22" ht="15.6" customHeight="1" x14ac:dyDescent="0.25">
      <c r="P188" s="16"/>
      <c r="Q188" s="16"/>
      <c r="R188" s="16"/>
      <c r="S188" s="16"/>
      <c r="T188" s="16"/>
      <c r="U188" s="16"/>
      <c r="V188" s="16"/>
    </row>
    <row r="189" spans="16:22" ht="15.6" customHeight="1" x14ac:dyDescent="0.25">
      <c r="P189" s="16"/>
      <c r="Q189" s="16"/>
      <c r="R189" s="16"/>
      <c r="S189" s="16"/>
      <c r="T189" s="16"/>
      <c r="U189" s="16"/>
      <c r="V189" s="16"/>
    </row>
    <row r="190" spans="16:22" ht="15.6" customHeight="1" x14ac:dyDescent="0.25">
      <c r="P190" s="16"/>
      <c r="Q190" s="16"/>
      <c r="R190" s="16"/>
      <c r="S190" s="16"/>
      <c r="T190" s="16"/>
      <c r="U190" s="16"/>
      <c r="V190" s="16"/>
    </row>
    <row r="191" spans="16:22" ht="15.6" customHeight="1" x14ac:dyDescent="0.25">
      <c r="P191" s="16"/>
      <c r="Q191" s="16"/>
      <c r="R191" s="16"/>
      <c r="S191" s="16"/>
      <c r="T191" s="16"/>
      <c r="U191" s="16"/>
      <c r="V191" s="16"/>
    </row>
    <row r="192" spans="16:22" ht="15.6" customHeight="1" x14ac:dyDescent="0.25">
      <c r="P192" s="16"/>
      <c r="Q192" s="16"/>
      <c r="R192" s="16"/>
      <c r="S192" s="16"/>
      <c r="T192" s="16"/>
      <c r="U192" s="16"/>
      <c r="V192" s="16"/>
    </row>
    <row r="193" spans="16:22" ht="15.6" customHeight="1" x14ac:dyDescent="0.25">
      <c r="P193" s="16"/>
      <c r="Q193" s="16"/>
      <c r="R193" s="16"/>
      <c r="S193" s="16"/>
      <c r="T193" s="16"/>
      <c r="U193" s="16"/>
      <c r="V193" s="16"/>
    </row>
    <row r="194" spans="16:22" ht="15.6" customHeight="1" x14ac:dyDescent="0.25">
      <c r="P194" s="16"/>
      <c r="Q194" s="16"/>
      <c r="R194" s="16"/>
      <c r="S194" s="16"/>
      <c r="T194" s="16"/>
      <c r="U194" s="16"/>
      <c r="V194" s="16"/>
    </row>
    <row r="195" spans="16:22" ht="15.6" customHeight="1" x14ac:dyDescent="0.25">
      <c r="P195" s="16"/>
      <c r="Q195" s="16"/>
      <c r="R195" s="16"/>
      <c r="S195" s="16"/>
      <c r="T195" s="16"/>
      <c r="U195" s="16"/>
      <c r="V195" s="16"/>
    </row>
    <row r="196" spans="16:22" ht="15.6" customHeight="1" x14ac:dyDescent="0.25">
      <c r="P196" s="16"/>
      <c r="Q196" s="16"/>
      <c r="R196" s="16"/>
      <c r="S196" s="16"/>
      <c r="T196" s="16"/>
      <c r="U196" s="16"/>
      <c r="V196" s="16"/>
    </row>
    <row r="197" spans="16:22" ht="15.6" customHeight="1" x14ac:dyDescent="0.25">
      <c r="P197" s="16"/>
      <c r="Q197" s="16"/>
      <c r="R197" s="16"/>
      <c r="S197" s="16"/>
      <c r="T197" s="16"/>
      <c r="U197" s="16"/>
      <c r="V197" s="16"/>
    </row>
    <row r="198" spans="16:22" ht="15.6" customHeight="1" x14ac:dyDescent="0.25">
      <c r="P198" s="16"/>
      <c r="Q198" s="16"/>
      <c r="R198" s="16"/>
      <c r="S198" s="16"/>
      <c r="T198" s="16"/>
      <c r="U198" s="16"/>
      <c r="V198" s="16"/>
    </row>
    <row r="199" spans="16:22" ht="15.6" customHeight="1" x14ac:dyDescent="0.25">
      <c r="P199" s="16"/>
      <c r="Q199" s="16"/>
      <c r="R199" s="16"/>
      <c r="S199" s="16"/>
      <c r="T199" s="16"/>
      <c r="U199" s="16"/>
      <c r="V199" s="16"/>
    </row>
    <row r="200" spans="16:22" ht="15.6" customHeight="1" x14ac:dyDescent="0.25">
      <c r="P200" s="16"/>
      <c r="Q200" s="16"/>
      <c r="R200" s="16"/>
      <c r="S200" s="16"/>
      <c r="T200" s="16"/>
      <c r="U200" s="16"/>
      <c r="V200" s="16"/>
    </row>
    <row r="201" spans="16:22" ht="15.6" customHeight="1" x14ac:dyDescent="0.25">
      <c r="P201" s="16"/>
      <c r="Q201" s="16"/>
      <c r="R201" s="16"/>
      <c r="S201" s="16"/>
      <c r="T201" s="16"/>
      <c r="U201" s="16"/>
      <c r="V201" s="16"/>
    </row>
    <row r="202" spans="16:22" ht="15.6" customHeight="1" x14ac:dyDescent="0.25">
      <c r="P202" s="16"/>
      <c r="Q202" s="16"/>
      <c r="R202" s="16"/>
      <c r="S202" s="16"/>
      <c r="T202" s="16"/>
      <c r="U202" s="16"/>
      <c r="V202" s="16"/>
    </row>
    <row r="203" spans="16:22" ht="15.6" customHeight="1" x14ac:dyDescent="0.25">
      <c r="P203" s="16"/>
      <c r="Q203" s="16"/>
      <c r="R203" s="16"/>
      <c r="S203" s="16"/>
      <c r="T203" s="16"/>
      <c r="U203" s="16"/>
      <c r="V203" s="16"/>
    </row>
    <row r="204" spans="16:22" ht="15.6" customHeight="1" x14ac:dyDescent="0.25">
      <c r="P204" s="16"/>
      <c r="Q204" s="16"/>
      <c r="R204" s="16"/>
      <c r="S204" s="16"/>
      <c r="T204" s="16"/>
      <c r="U204" s="16"/>
      <c r="V204" s="16"/>
    </row>
    <row r="205" spans="16:22" ht="15.6" customHeight="1" x14ac:dyDescent="0.25">
      <c r="P205" s="16"/>
      <c r="Q205" s="16"/>
      <c r="R205" s="16"/>
      <c r="S205" s="16"/>
      <c r="T205" s="16"/>
      <c r="U205" s="16"/>
      <c r="V205" s="16"/>
    </row>
    <row r="206" spans="16:22" ht="15.6" customHeight="1" x14ac:dyDescent="0.25">
      <c r="P206" s="16"/>
      <c r="Q206" s="16"/>
      <c r="R206" s="16"/>
      <c r="S206" s="16"/>
      <c r="T206" s="16"/>
      <c r="U206" s="16"/>
      <c r="V206" s="16"/>
    </row>
    <row r="207" spans="16:22" ht="15.6" customHeight="1" x14ac:dyDescent="0.25">
      <c r="P207" s="16"/>
      <c r="Q207" s="16"/>
      <c r="R207" s="16"/>
      <c r="S207" s="16"/>
      <c r="T207" s="16"/>
      <c r="U207" s="16"/>
      <c r="V207" s="16"/>
    </row>
    <row r="208" spans="16:22" ht="15.6" customHeight="1" x14ac:dyDescent="0.25">
      <c r="P208" s="16"/>
      <c r="Q208" s="16"/>
      <c r="R208" s="16"/>
      <c r="S208" s="16"/>
      <c r="T208" s="16"/>
      <c r="U208" s="16"/>
      <c r="V208" s="16"/>
    </row>
    <row r="209" spans="16:22" ht="15.6" customHeight="1" x14ac:dyDescent="0.25">
      <c r="P209" s="16"/>
      <c r="Q209" s="16"/>
      <c r="R209" s="16"/>
      <c r="S209" s="16"/>
      <c r="T209" s="16"/>
      <c r="U209" s="16"/>
      <c r="V209" s="16"/>
    </row>
    <row r="210" spans="16:22" ht="15.6" customHeight="1" x14ac:dyDescent="0.25">
      <c r="P210" s="16"/>
      <c r="Q210" s="16"/>
      <c r="R210" s="16"/>
      <c r="S210" s="16"/>
      <c r="T210" s="16"/>
      <c r="U210" s="16"/>
      <c r="V210" s="16"/>
    </row>
    <row r="211" spans="16:22" ht="15.6" customHeight="1" x14ac:dyDescent="0.25">
      <c r="P211" s="16"/>
      <c r="Q211" s="16"/>
      <c r="R211" s="16"/>
      <c r="S211" s="16"/>
      <c r="T211" s="16"/>
      <c r="U211" s="16"/>
      <c r="V211" s="16"/>
    </row>
    <row r="212" spans="16:22" ht="15.6" customHeight="1" x14ac:dyDescent="0.25">
      <c r="P212" s="16"/>
      <c r="Q212" s="16"/>
      <c r="R212" s="16"/>
      <c r="S212" s="16"/>
      <c r="T212" s="16"/>
      <c r="U212" s="16"/>
      <c r="V212" s="16"/>
    </row>
    <row r="213" spans="16:22" ht="15.6" customHeight="1" x14ac:dyDescent="0.25">
      <c r="P213" s="16"/>
      <c r="Q213" s="16"/>
      <c r="R213" s="16"/>
      <c r="S213" s="16"/>
      <c r="T213" s="16"/>
      <c r="U213" s="16"/>
      <c r="V213" s="16"/>
    </row>
    <row r="214" spans="16:22" ht="15.6" customHeight="1" x14ac:dyDescent="0.25">
      <c r="P214" s="16"/>
      <c r="Q214" s="16"/>
      <c r="R214" s="16"/>
      <c r="S214" s="16"/>
      <c r="T214" s="16"/>
      <c r="U214" s="16"/>
      <c r="V214" s="16"/>
    </row>
    <row r="215" spans="16:22" ht="15.6" customHeight="1" x14ac:dyDescent="0.25">
      <c r="P215" s="16"/>
      <c r="Q215" s="16"/>
      <c r="R215" s="16"/>
      <c r="S215" s="16"/>
      <c r="T215" s="16"/>
      <c r="U215" s="16"/>
      <c r="V215" s="16"/>
    </row>
    <row r="216" spans="16:22" ht="15.6" customHeight="1" x14ac:dyDescent="0.25">
      <c r="P216" s="16"/>
      <c r="Q216" s="16"/>
      <c r="R216" s="16"/>
      <c r="S216" s="16"/>
      <c r="T216" s="16"/>
      <c r="U216" s="16"/>
      <c r="V216" s="16"/>
    </row>
    <row r="217" spans="16:22" ht="15.6" customHeight="1" x14ac:dyDescent="0.25">
      <c r="P217" s="16"/>
      <c r="Q217" s="16"/>
      <c r="R217" s="16"/>
      <c r="S217" s="16"/>
      <c r="T217" s="16"/>
      <c r="U217" s="16"/>
      <c r="V217" s="16"/>
    </row>
    <row r="218" spans="16:22" ht="15.6" customHeight="1" x14ac:dyDescent="0.25">
      <c r="P218" s="16"/>
      <c r="Q218" s="16"/>
      <c r="R218" s="16"/>
      <c r="S218" s="16"/>
      <c r="T218" s="16"/>
      <c r="U218" s="16"/>
      <c r="V218" s="16"/>
    </row>
    <row r="219" spans="16:22" ht="15.6" customHeight="1" x14ac:dyDescent="0.25">
      <c r="P219" s="16"/>
      <c r="Q219" s="16"/>
      <c r="R219" s="16"/>
      <c r="S219" s="16"/>
      <c r="T219" s="16"/>
      <c r="U219" s="16"/>
      <c r="V219" s="16"/>
    </row>
    <row r="220" spans="16:22" ht="15.6" customHeight="1" x14ac:dyDescent="0.25">
      <c r="P220" s="16"/>
      <c r="Q220" s="16"/>
      <c r="R220" s="16"/>
      <c r="S220" s="16"/>
      <c r="T220" s="16"/>
      <c r="U220" s="16"/>
      <c r="V220" s="16"/>
    </row>
    <row r="221" spans="16:22" ht="15.6" customHeight="1" x14ac:dyDescent="0.25">
      <c r="P221" s="16"/>
      <c r="Q221" s="16"/>
      <c r="R221" s="16"/>
      <c r="S221" s="16"/>
      <c r="T221" s="16"/>
      <c r="U221" s="16"/>
      <c r="V221" s="16"/>
    </row>
    <row r="222" spans="16:22" ht="15.6" customHeight="1" x14ac:dyDescent="0.25">
      <c r="P222" s="16"/>
      <c r="Q222" s="16"/>
      <c r="R222" s="16"/>
      <c r="S222" s="16"/>
      <c r="T222" s="16"/>
      <c r="U222" s="16"/>
      <c r="V222" s="16"/>
    </row>
    <row r="223" spans="16:22" ht="15.6" customHeight="1" x14ac:dyDescent="0.25">
      <c r="P223" s="16"/>
      <c r="Q223" s="16"/>
      <c r="R223" s="16"/>
      <c r="S223" s="16"/>
      <c r="T223" s="16"/>
      <c r="U223" s="16"/>
      <c r="V223" s="16"/>
    </row>
    <row r="224" spans="16:22" ht="15.6" customHeight="1" x14ac:dyDescent="0.25">
      <c r="P224" s="16"/>
      <c r="Q224" s="16"/>
      <c r="R224" s="16"/>
      <c r="S224" s="16"/>
      <c r="T224" s="16"/>
      <c r="U224" s="16"/>
      <c r="V224" s="16"/>
    </row>
    <row r="225" spans="16:22" ht="15.6" customHeight="1" x14ac:dyDescent="0.25">
      <c r="P225" s="16"/>
      <c r="Q225" s="16"/>
      <c r="R225" s="16"/>
      <c r="S225" s="16"/>
      <c r="T225" s="16"/>
      <c r="U225" s="16"/>
      <c r="V225" s="16"/>
    </row>
    <row r="226" spans="16:22" ht="15.6" customHeight="1" x14ac:dyDescent="0.25">
      <c r="P226" s="16"/>
      <c r="Q226" s="16"/>
      <c r="R226" s="16"/>
      <c r="S226" s="16"/>
      <c r="T226" s="16"/>
      <c r="U226" s="16"/>
      <c r="V226" s="16"/>
    </row>
    <row r="227" spans="16:22" ht="15.6" customHeight="1" x14ac:dyDescent="0.25">
      <c r="P227" s="16"/>
      <c r="Q227" s="16"/>
      <c r="R227" s="16"/>
      <c r="S227" s="16"/>
      <c r="T227" s="16"/>
      <c r="U227" s="16"/>
      <c r="V227" s="16"/>
    </row>
    <row r="228" spans="16:22" ht="15.6" customHeight="1" x14ac:dyDescent="0.25">
      <c r="P228" s="16"/>
      <c r="Q228" s="16"/>
      <c r="R228" s="16"/>
      <c r="S228" s="16"/>
      <c r="T228" s="16"/>
      <c r="U228" s="16"/>
      <c r="V228" s="16"/>
    </row>
    <row r="229" spans="16:22" ht="15.6" customHeight="1" x14ac:dyDescent="0.25">
      <c r="P229" s="16"/>
      <c r="Q229" s="16"/>
      <c r="R229" s="16"/>
      <c r="S229" s="16"/>
      <c r="T229" s="16"/>
      <c r="U229" s="16"/>
      <c r="V229" s="16"/>
    </row>
    <row r="230" spans="16:22" ht="15.6" customHeight="1" x14ac:dyDescent="0.25">
      <c r="P230" s="16"/>
      <c r="Q230" s="16"/>
      <c r="R230" s="16"/>
      <c r="S230" s="16"/>
      <c r="T230" s="16"/>
      <c r="U230" s="16"/>
      <c r="V230" s="16"/>
    </row>
    <row r="231" spans="16:22" ht="15.6" customHeight="1" x14ac:dyDescent="0.25">
      <c r="P231" s="16"/>
      <c r="Q231" s="16"/>
      <c r="R231" s="16"/>
      <c r="S231" s="16"/>
      <c r="T231" s="16"/>
      <c r="U231" s="16"/>
      <c r="V231" s="16"/>
    </row>
    <row r="232" spans="16:22" ht="15.6" customHeight="1" x14ac:dyDescent="0.25">
      <c r="P232" s="16"/>
      <c r="Q232" s="16"/>
      <c r="R232" s="16"/>
      <c r="S232" s="16"/>
      <c r="T232" s="16"/>
      <c r="U232" s="16"/>
      <c r="V232" s="16"/>
    </row>
    <row r="233" spans="16:22" ht="15.6" customHeight="1" x14ac:dyDescent="0.25">
      <c r="P233" s="16"/>
      <c r="Q233" s="16"/>
      <c r="R233" s="16"/>
      <c r="S233" s="16"/>
      <c r="T233" s="16"/>
      <c r="U233" s="16"/>
      <c r="V233" s="16"/>
    </row>
    <row r="234" spans="16:22" ht="15.6" customHeight="1" x14ac:dyDescent="0.25">
      <c r="P234" s="16"/>
      <c r="Q234" s="16"/>
      <c r="R234" s="16"/>
      <c r="S234" s="16"/>
      <c r="T234" s="16"/>
      <c r="U234" s="16"/>
      <c r="V234" s="16"/>
    </row>
    <row r="235" spans="16:22" ht="15.6" customHeight="1" x14ac:dyDescent="0.25">
      <c r="P235" s="16"/>
      <c r="Q235" s="16"/>
      <c r="R235" s="16"/>
      <c r="S235" s="16"/>
      <c r="T235" s="16"/>
      <c r="U235" s="16"/>
      <c r="V235" s="16"/>
    </row>
    <row r="236" spans="16:22" ht="15.6" customHeight="1" x14ac:dyDescent="0.25">
      <c r="P236" s="16"/>
      <c r="Q236" s="16"/>
      <c r="R236" s="16"/>
      <c r="S236" s="16"/>
      <c r="T236" s="16"/>
      <c r="U236" s="16"/>
      <c r="V236" s="16"/>
    </row>
    <row r="237" spans="16:22" ht="15.6" customHeight="1" x14ac:dyDescent="0.25">
      <c r="P237" s="16"/>
      <c r="Q237" s="16"/>
      <c r="R237" s="16"/>
      <c r="S237" s="16"/>
      <c r="T237" s="16"/>
      <c r="U237" s="16"/>
      <c r="V237" s="16"/>
    </row>
    <row r="238" spans="16:22" ht="15.6" customHeight="1" x14ac:dyDescent="0.25">
      <c r="P238" s="16"/>
      <c r="Q238" s="16"/>
      <c r="R238" s="16"/>
      <c r="S238" s="16"/>
      <c r="T238" s="16"/>
      <c r="U238" s="16"/>
      <c r="V238" s="16"/>
    </row>
    <row r="239" spans="16:22" ht="15.6" customHeight="1" x14ac:dyDescent="0.25">
      <c r="P239" s="16"/>
      <c r="Q239" s="16"/>
      <c r="R239" s="16"/>
      <c r="S239" s="16"/>
      <c r="T239" s="16"/>
      <c r="U239" s="16"/>
      <c r="V239" s="16"/>
    </row>
    <row r="240" spans="16:22" ht="15.6" customHeight="1" x14ac:dyDescent="0.25">
      <c r="P240" s="16"/>
      <c r="Q240" s="16"/>
      <c r="R240" s="16"/>
      <c r="S240" s="16"/>
      <c r="T240" s="16"/>
      <c r="U240" s="16"/>
      <c r="V240" s="16"/>
    </row>
    <row r="241" spans="16:22" ht="15.6" customHeight="1" x14ac:dyDescent="0.25">
      <c r="P241" s="16"/>
      <c r="Q241" s="16"/>
      <c r="R241" s="16"/>
      <c r="S241" s="16"/>
      <c r="T241" s="16"/>
      <c r="U241" s="16"/>
      <c r="V241" s="16"/>
    </row>
    <row r="242" spans="16:22" ht="15.6" customHeight="1" x14ac:dyDescent="0.25">
      <c r="P242" s="16"/>
      <c r="Q242" s="16"/>
      <c r="R242" s="16"/>
      <c r="S242" s="16"/>
      <c r="T242" s="16"/>
      <c r="U242" s="16"/>
      <c r="V242" s="16"/>
    </row>
    <row r="243" spans="16:22" ht="15.6" customHeight="1" x14ac:dyDescent="0.25">
      <c r="P243" s="16"/>
      <c r="Q243" s="16"/>
      <c r="R243" s="16"/>
      <c r="S243" s="16"/>
      <c r="T243" s="16"/>
      <c r="U243" s="16"/>
      <c r="V243" s="16"/>
    </row>
    <row r="244" spans="16:22" ht="15.6" customHeight="1" x14ac:dyDescent="0.25">
      <c r="P244" s="16"/>
      <c r="Q244" s="16"/>
      <c r="R244" s="16"/>
      <c r="S244" s="16"/>
      <c r="T244" s="16"/>
      <c r="U244" s="16"/>
      <c r="V244" s="16"/>
    </row>
    <row r="245" spans="16:22" ht="15.6" customHeight="1" x14ac:dyDescent="0.25">
      <c r="P245" s="16"/>
      <c r="Q245" s="16"/>
      <c r="R245" s="16"/>
      <c r="S245" s="16"/>
      <c r="T245" s="16"/>
      <c r="U245" s="16"/>
      <c r="V245" s="16"/>
    </row>
    <row r="246" spans="16:22" ht="15.6" customHeight="1" x14ac:dyDescent="0.25">
      <c r="P246" s="16"/>
      <c r="Q246" s="16"/>
      <c r="R246" s="16"/>
      <c r="S246" s="16"/>
      <c r="T246" s="16"/>
      <c r="U246" s="16"/>
      <c r="V246" s="16"/>
    </row>
    <row r="247" spans="16:22" ht="15.6" customHeight="1" x14ac:dyDescent="0.25">
      <c r="P247" s="16"/>
      <c r="Q247" s="16"/>
      <c r="R247" s="16"/>
      <c r="S247" s="16"/>
      <c r="T247" s="16"/>
      <c r="U247" s="16"/>
      <c r="V247" s="16"/>
    </row>
    <row r="248" spans="16:22" ht="15.6" customHeight="1" x14ac:dyDescent="0.25">
      <c r="P248" s="16"/>
      <c r="Q248" s="16"/>
      <c r="R248" s="16"/>
      <c r="S248" s="16"/>
      <c r="T248" s="16"/>
      <c r="U248" s="16"/>
      <c r="V248" s="16"/>
    </row>
    <row r="249" spans="16:22" ht="15.6" customHeight="1" x14ac:dyDescent="0.25">
      <c r="P249" s="16"/>
      <c r="Q249" s="16"/>
      <c r="R249" s="16"/>
      <c r="S249" s="16"/>
      <c r="T249" s="16"/>
      <c r="U249" s="16"/>
      <c r="V249" s="16"/>
    </row>
    <row r="250" spans="16:22" ht="15.6" customHeight="1" x14ac:dyDescent="0.25">
      <c r="P250" s="16"/>
      <c r="Q250" s="16"/>
      <c r="R250" s="16"/>
      <c r="S250" s="16"/>
      <c r="T250" s="16"/>
      <c r="U250" s="16"/>
      <c r="V250" s="16"/>
    </row>
    <row r="251" spans="16:22" ht="15.6" customHeight="1" x14ac:dyDescent="0.25">
      <c r="P251" s="16"/>
      <c r="Q251" s="16"/>
      <c r="R251" s="16"/>
      <c r="S251" s="16"/>
      <c r="T251" s="16"/>
      <c r="U251" s="16"/>
      <c r="V251" s="16"/>
    </row>
    <row r="252" spans="16:22" ht="15.6" customHeight="1" x14ac:dyDescent="0.25">
      <c r="P252" s="16"/>
      <c r="Q252" s="16"/>
      <c r="R252" s="16"/>
      <c r="S252" s="16"/>
      <c r="T252" s="16"/>
      <c r="U252" s="16"/>
      <c r="V252" s="16"/>
    </row>
    <row r="253" spans="16:22" ht="15.6" customHeight="1" x14ac:dyDescent="0.25">
      <c r="P253" s="16"/>
      <c r="Q253" s="16"/>
      <c r="R253" s="16"/>
      <c r="S253" s="16"/>
      <c r="T253" s="16"/>
      <c r="U253" s="16"/>
      <c r="V253" s="16"/>
    </row>
    <row r="254" spans="16:22" ht="15.6" customHeight="1" x14ac:dyDescent="0.25">
      <c r="P254" s="16"/>
      <c r="Q254" s="16"/>
      <c r="R254" s="16"/>
      <c r="S254" s="16"/>
      <c r="T254" s="16"/>
      <c r="U254" s="16"/>
      <c r="V254" s="16"/>
    </row>
    <row r="255" spans="16:22" ht="15.6" customHeight="1" x14ac:dyDescent="0.25">
      <c r="P255" s="16"/>
      <c r="Q255" s="16"/>
      <c r="R255" s="16"/>
      <c r="S255" s="16"/>
      <c r="T255" s="16"/>
      <c r="U255" s="16"/>
      <c r="V255" s="16"/>
    </row>
    <row r="256" spans="16:22" ht="15.6" customHeight="1" x14ac:dyDescent="0.25">
      <c r="P256" s="16"/>
      <c r="Q256" s="16"/>
      <c r="R256" s="16"/>
      <c r="S256" s="16"/>
      <c r="T256" s="16"/>
      <c r="U256" s="16"/>
      <c r="V256" s="16"/>
    </row>
    <row r="257" spans="16:22" ht="15.6" customHeight="1" x14ac:dyDescent="0.25">
      <c r="P257" s="16"/>
      <c r="Q257" s="16"/>
      <c r="R257" s="16"/>
      <c r="S257" s="16"/>
      <c r="T257" s="16"/>
      <c r="U257" s="16"/>
      <c r="V257" s="16"/>
    </row>
    <row r="258" spans="16:22" ht="15.6" customHeight="1" x14ac:dyDescent="0.25">
      <c r="P258" s="16"/>
      <c r="Q258" s="16"/>
      <c r="R258" s="16"/>
      <c r="S258" s="16"/>
      <c r="T258" s="16"/>
      <c r="U258" s="16"/>
      <c r="V258" s="16"/>
    </row>
    <row r="259" spans="16:22" ht="15.6" customHeight="1" x14ac:dyDescent="0.25">
      <c r="P259" s="16"/>
      <c r="Q259" s="16"/>
      <c r="R259" s="16"/>
      <c r="S259" s="16"/>
      <c r="T259" s="16"/>
      <c r="U259" s="16"/>
      <c r="V259" s="16"/>
    </row>
    <row r="260" spans="16:22" ht="15.6" customHeight="1" x14ac:dyDescent="0.25">
      <c r="P260" s="16"/>
      <c r="Q260" s="16"/>
      <c r="R260" s="16"/>
      <c r="S260" s="16"/>
      <c r="T260" s="16"/>
      <c r="U260" s="16"/>
      <c r="V260" s="16"/>
    </row>
    <row r="261" spans="16:22" ht="15.6" customHeight="1" x14ac:dyDescent="0.25">
      <c r="P261" s="16"/>
      <c r="Q261" s="16"/>
      <c r="R261" s="16"/>
      <c r="S261" s="16"/>
      <c r="T261" s="16"/>
      <c r="U261" s="16"/>
      <c r="V261" s="16"/>
    </row>
    <row r="262" spans="16:22" ht="15.6" customHeight="1" x14ac:dyDescent="0.25">
      <c r="P262" s="16"/>
      <c r="Q262" s="16"/>
      <c r="R262" s="16"/>
      <c r="S262" s="16"/>
      <c r="T262" s="16"/>
      <c r="U262" s="16"/>
      <c r="V262" s="16"/>
    </row>
    <row r="263" spans="16:22" ht="15.6" customHeight="1" x14ac:dyDescent="0.25">
      <c r="P263" s="16"/>
      <c r="Q263" s="16"/>
      <c r="R263" s="16"/>
      <c r="S263" s="16"/>
      <c r="T263" s="16"/>
      <c r="U263" s="16"/>
      <c r="V263" s="16"/>
    </row>
    <row r="264" spans="16:22" ht="15.6" customHeight="1" x14ac:dyDescent="0.25">
      <c r="P264" s="16"/>
      <c r="Q264" s="16"/>
      <c r="R264" s="16"/>
      <c r="S264" s="16"/>
      <c r="T264" s="16"/>
      <c r="U264" s="16"/>
      <c r="V264" s="16"/>
    </row>
    <row r="265" spans="16:22" ht="15.6" customHeight="1" x14ac:dyDescent="0.25">
      <c r="P265" s="16"/>
      <c r="Q265" s="16"/>
      <c r="R265" s="16"/>
      <c r="S265" s="16"/>
      <c r="T265" s="16"/>
      <c r="U265" s="16"/>
      <c r="V265" s="16"/>
    </row>
    <row r="266" spans="16:22" ht="15.6" customHeight="1" x14ac:dyDescent="0.25">
      <c r="P266" s="16"/>
      <c r="Q266" s="16"/>
      <c r="R266" s="16"/>
      <c r="S266" s="16"/>
      <c r="T266" s="16"/>
      <c r="U266" s="16"/>
      <c r="V266" s="16"/>
    </row>
    <row r="267" spans="16:22" ht="15.6" customHeight="1" x14ac:dyDescent="0.25">
      <c r="P267" s="16"/>
      <c r="Q267" s="16"/>
      <c r="R267" s="16"/>
      <c r="S267" s="16"/>
      <c r="T267" s="16"/>
      <c r="U267" s="16"/>
      <c r="V267" s="16"/>
    </row>
    <row r="268" spans="16:22" ht="15.6" customHeight="1" x14ac:dyDescent="0.25">
      <c r="P268" s="16"/>
      <c r="Q268" s="16"/>
      <c r="R268" s="16"/>
      <c r="S268" s="16"/>
      <c r="T268" s="16"/>
      <c r="U268" s="16"/>
      <c r="V268" s="16"/>
    </row>
    <row r="269" spans="16:22" ht="15.6" customHeight="1" x14ac:dyDescent="0.25">
      <c r="P269" s="16"/>
      <c r="Q269" s="16"/>
      <c r="R269" s="16"/>
      <c r="S269" s="16"/>
      <c r="T269" s="16"/>
      <c r="U269" s="16"/>
      <c r="V269" s="16"/>
    </row>
    <row r="270" spans="16:22" ht="15.6" customHeight="1" x14ac:dyDescent="0.25">
      <c r="P270" s="16"/>
      <c r="Q270" s="16"/>
      <c r="R270" s="16"/>
      <c r="S270" s="16"/>
      <c r="T270" s="16"/>
      <c r="U270" s="16"/>
      <c r="V270" s="16"/>
    </row>
    <row r="271" spans="16:22" ht="15.6" customHeight="1" x14ac:dyDescent="0.25">
      <c r="P271" s="16"/>
      <c r="Q271" s="16"/>
      <c r="R271" s="16"/>
      <c r="S271" s="16"/>
      <c r="T271" s="16"/>
      <c r="U271" s="16"/>
      <c r="V271" s="16"/>
    </row>
    <row r="272" spans="16:22" ht="15.6" customHeight="1" x14ac:dyDescent="0.25">
      <c r="P272" s="16"/>
      <c r="Q272" s="16"/>
      <c r="R272" s="16"/>
      <c r="S272" s="16"/>
      <c r="T272" s="16"/>
      <c r="U272" s="16"/>
      <c r="V272" s="16"/>
    </row>
    <row r="273" spans="16:22" ht="15.6" customHeight="1" x14ac:dyDescent="0.25">
      <c r="P273" s="16"/>
      <c r="Q273" s="16"/>
      <c r="R273" s="16"/>
      <c r="S273" s="16"/>
      <c r="T273" s="16"/>
      <c r="U273" s="16"/>
      <c r="V273" s="16"/>
    </row>
    <row r="274" spans="16:22" ht="15.6" customHeight="1" x14ac:dyDescent="0.25">
      <c r="P274" s="16"/>
      <c r="Q274" s="16"/>
      <c r="R274" s="16"/>
      <c r="S274" s="16"/>
      <c r="T274" s="16"/>
      <c r="U274" s="16"/>
      <c r="V274" s="16"/>
    </row>
    <row r="275" spans="16:22" ht="15.6" customHeight="1" x14ac:dyDescent="0.25">
      <c r="P275" s="16"/>
      <c r="Q275" s="16"/>
      <c r="R275" s="16"/>
      <c r="S275" s="16"/>
      <c r="T275" s="16"/>
      <c r="U275" s="16"/>
      <c r="V275" s="16"/>
    </row>
    <row r="276" spans="16:22" ht="15.6" customHeight="1" x14ac:dyDescent="0.25">
      <c r="P276" s="16"/>
      <c r="Q276" s="16"/>
      <c r="R276" s="16"/>
      <c r="S276" s="16"/>
      <c r="T276" s="16"/>
      <c r="U276" s="16"/>
      <c r="V276" s="16"/>
    </row>
    <row r="277" spans="16:22" ht="15.6" customHeight="1" x14ac:dyDescent="0.25">
      <c r="P277" s="16"/>
      <c r="Q277" s="16"/>
      <c r="R277" s="16"/>
      <c r="S277" s="16"/>
      <c r="T277" s="16"/>
      <c r="U277" s="16"/>
      <c r="V277" s="16"/>
    </row>
    <row r="278" spans="16:22" ht="15.6" customHeight="1" x14ac:dyDescent="0.25">
      <c r="P278" s="16"/>
      <c r="Q278" s="16"/>
      <c r="R278" s="16"/>
      <c r="S278" s="16"/>
      <c r="T278" s="16"/>
      <c r="U278" s="16"/>
      <c r="V278" s="16"/>
    </row>
    <row r="279" spans="16:22" ht="15.6" customHeight="1" x14ac:dyDescent="0.25">
      <c r="P279" s="16"/>
      <c r="Q279" s="16"/>
      <c r="R279" s="16"/>
      <c r="S279" s="16"/>
      <c r="T279" s="16"/>
      <c r="U279" s="16"/>
      <c r="V279" s="16"/>
    </row>
    <row r="280" spans="16:22" ht="15.6" customHeight="1" x14ac:dyDescent="0.25">
      <c r="P280" s="16"/>
      <c r="Q280" s="16"/>
      <c r="R280" s="16"/>
      <c r="S280" s="16"/>
      <c r="T280" s="16"/>
      <c r="U280" s="16"/>
      <c r="V280" s="16"/>
    </row>
    <row r="281" spans="16:22" ht="15.6" customHeight="1" x14ac:dyDescent="0.25">
      <c r="P281" s="16"/>
      <c r="Q281" s="16"/>
      <c r="R281" s="16"/>
      <c r="S281" s="16"/>
      <c r="T281" s="16"/>
      <c r="U281" s="16"/>
      <c r="V281" s="16"/>
    </row>
    <row r="282" spans="16:22" ht="15.6" customHeight="1" x14ac:dyDescent="0.25">
      <c r="P282" s="16"/>
      <c r="Q282" s="16"/>
      <c r="R282" s="16"/>
      <c r="S282" s="16"/>
      <c r="T282" s="16"/>
      <c r="U282" s="16"/>
      <c r="V282" s="16"/>
    </row>
    <row r="283" spans="16:22" ht="15.6" customHeight="1" x14ac:dyDescent="0.25">
      <c r="P283" s="16"/>
      <c r="Q283" s="16"/>
      <c r="R283" s="16"/>
      <c r="S283" s="16"/>
      <c r="T283" s="16"/>
      <c r="U283" s="16"/>
      <c r="V283" s="16"/>
    </row>
    <row r="284" spans="16:22" ht="15.6" customHeight="1" x14ac:dyDescent="0.25">
      <c r="P284" s="16"/>
      <c r="Q284" s="16"/>
      <c r="R284" s="16"/>
      <c r="S284" s="16"/>
      <c r="T284" s="16"/>
      <c r="U284" s="16"/>
      <c r="V284" s="16"/>
    </row>
    <row r="285" spans="16:22" ht="15.6" customHeight="1" x14ac:dyDescent="0.25">
      <c r="P285" s="16"/>
      <c r="Q285" s="16"/>
      <c r="R285" s="16"/>
      <c r="S285" s="16"/>
      <c r="T285" s="16"/>
      <c r="U285" s="16"/>
      <c r="V285" s="16"/>
    </row>
    <row r="286" spans="16:22" ht="15.6" customHeight="1" x14ac:dyDescent="0.25">
      <c r="P286" s="16"/>
      <c r="Q286" s="16"/>
      <c r="R286" s="16"/>
      <c r="S286" s="16"/>
      <c r="T286" s="16"/>
      <c r="U286" s="16"/>
      <c r="V286" s="16"/>
    </row>
    <row r="287" spans="16:22" ht="15.6" customHeight="1" x14ac:dyDescent="0.25">
      <c r="P287" s="16"/>
      <c r="Q287" s="16"/>
      <c r="R287" s="16"/>
      <c r="S287" s="16"/>
      <c r="T287" s="16"/>
      <c r="U287" s="16"/>
      <c r="V287" s="16"/>
    </row>
    <row r="288" spans="16:22" ht="15.6" customHeight="1" x14ac:dyDescent="0.25">
      <c r="P288" s="16"/>
      <c r="Q288" s="16"/>
      <c r="R288" s="16"/>
      <c r="S288" s="16"/>
      <c r="T288" s="16"/>
      <c r="U288" s="16"/>
      <c r="V288" s="16"/>
    </row>
    <row r="289" spans="16:22" ht="15.6" customHeight="1" x14ac:dyDescent="0.25">
      <c r="P289" s="16"/>
      <c r="Q289" s="16"/>
      <c r="R289" s="16"/>
      <c r="S289" s="16"/>
      <c r="T289" s="16"/>
      <c r="U289" s="16"/>
      <c r="V289" s="16"/>
    </row>
    <row r="290" spans="16:22" ht="15.6" customHeight="1" x14ac:dyDescent="0.25">
      <c r="P290" s="16"/>
      <c r="Q290" s="16"/>
      <c r="R290" s="16"/>
      <c r="S290" s="16"/>
      <c r="T290" s="16"/>
      <c r="U290" s="16"/>
      <c r="V290" s="16"/>
    </row>
    <row r="291" spans="16:22" ht="15.6" customHeight="1" x14ac:dyDescent="0.25">
      <c r="P291" s="16"/>
      <c r="Q291" s="16"/>
      <c r="R291" s="16"/>
      <c r="S291" s="16"/>
      <c r="T291" s="16"/>
      <c r="U291" s="16"/>
      <c r="V291" s="16"/>
    </row>
    <row r="292" spans="16:22" ht="15.6" customHeight="1" x14ac:dyDescent="0.25">
      <c r="P292" s="16"/>
      <c r="Q292" s="16"/>
      <c r="R292" s="16"/>
      <c r="S292" s="16"/>
      <c r="T292" s="16"/>
      <c r="U292" s="16"/>
      <c r="V292" s="16"/>
    </row>
    <row r="293" spans="16:22" ht="15.6" customHeight="1" x14ac:dyDescent="0.25">
      <c r="P293" s="16"/>
      <c r="Q293" s="16"/>
      <c r="R293" s="16"/>
      <c r="S293" s="16"/>
      <c r="T293" s="16"/>
      <c r="U293" s="16"/>
      <c r="V293" s="16"/>
    </row>
    <row r="294" spans="16:22" ht="15.6" customHeight="1" x14ac:dyDescent="0.25">
      <c r="P294" s="16"/>
      <c r="Q294" s="16"/>
      <c r="R294" s="16"/>
      <c r="S294" s="16"/>
      <c r="T294" s="16"/>
      <c r="U294" s="16"/>
      <c r="V294" s="16"/>
    </row>
    <row r="295" spans="16:22" ht="15.6" customHeight="1" x14ac:dyDescent="0.25">
      <c r="P295" s="16"/>
      <c r="Q295" s="16"/>
      <c r="R295" s="16"/>
      <c r="S295" s="16"/>
      <c r="T295" s="16"/>
      <c r="U295" s="16"/>
      <c r="V295" s="16"/>
    </row>
    <row r="296" spans="16:22" ht="15.6" customHeight="1" x14ac:dyDescent="0.25">
      <c r="P296" s="16"/>
      <c r="Q296" s="16"/>
      <c r="R296" s="16"/>
      <c r="S296" s="16"/>
      <c r="T296" s="16"/>
      <c r="U296" s="16"/>
      <c r="V296" s="16"/>
    </row>
    <row r="297" spans="16:22" ht="15.6" customHeight="1" x14ac:dyDescent="0.25">
      <c r="P297" s="16"/>
      <c r="Q297" s="16"/>
      <c r="R297" s="16"/>
      <c r="S297" s="16"/>
      <c r="T297" s="16"/>
      <c r="U297" s="16"/>
      <c r="V297" s="16"/>
    </row>
    <row r="298" spans="16:22" ht="15.6" customHeight="1" x14ac:dyDescent="0.25">
      <c r="P298" s="16"/>
      <c r="Q298" s="16"/>
      <c r="R298" s="16"/>
      <c r="S298" s="16"/>
      <c r="T298" s="16"/>
      <c r="U298" s="16"/>
      <c r="V298" s="16"/>
    </row>
    <row r="299" spans="16:22" x14ac:dyDescent="0.25">
      <c r="P299" s="16"/>
      <c r="Q299" s="16"/>
      <c r="R299" s="16"/>
      <c r="S299" s="16"/>
      <c r="T299" s="16"/>
      <c r="U299" s="16"/>
      <c r="V299" s="16"/>
    </row>
    <row r="300" spans="16:22" x14ac:dyDescent="0.25">
      <c r="P300" s="16"/>
      <c r="Q300" s="16"/>
      <c r="R300" s="16"/>
      <c r="S300" s="16"/>
      <c r="T300" s="16"/>
      <c r="U300" s="16"/>
      <c r="V300" s="16"/>
    </row>
    <row r="301" spans="16:22" x14ac:dyDescent="0.25">
      <c r="P301" s="16"/>
      <c r="Q301" s="16"/>
      <c r="R301" s="16"/>
      <c r="S301" s="16"/>
      <c r="T301" s="16"/>
      <c r="U301" s="16"/>
      <c r="V301" s="16"/>
    </row>
    <row r="302" spans="16:22" x14ac:dyDescent="0.25">
      <c r="P302" s="16"/>
      <c r="Q302" s="16"/>
      <c r="R302" s="16"/>
      <c r="S302" s="16"/>
      <c r="T302" s="16"/>
      <c r="U302" s="16"/>
      <c r="V302" s="16"/>
    </row>
    <row r="303" spans="16:22" x14ac:dyDescent="0.25">
      <c r="P303" s="16"/>
      <c r="Q303" s="16"/>
      <c r="R303" s="16"/>
      <c r="S303" s="16"/>
      <c r="T303" s="16"/>
      <c r="U303" s="16"/>
      <c r="V303" s="16"/>
    </row>
    <row r="304" spans="16:22" x14ac:dyDescent="0.25">
      <c r="P304" s="16"/>
      <c r="Q304" s="16"/>
      <c r="R304" s="16"/>
      <c r="S304" s="16"/>
      <c r="T304" s="16"/>
      <c r="U304" s="16"/>
      <c r="V304" s="16"/>
    </row>
    <row r="305" spans="16:22" x14ac:dyDescent="0.25">
      <c r="P305" s="16"/>
      <c r="Q305" s="16"/>
      <c r="R305" s="16"/>
      <c r="S305" s="16"/>
      <c r="T305" s="16"/>
      <c r="U305" s="16"/>
      <c r="V305" s="16"/>
    </row>
    <row r="306" spans="16:22" x14ac:dyDescent="0.25">
      <c r="P306" s="16"/>
      <c r="Q306" s="16"/>
      <c r="R306" s="16"/>
      <c r="S306" s="16"/>
      <c r="T306" s="16"/>
      <c r="U306" s="16"/>
      <c r="V306" s="16"/>
    </row>
    <row r="307" spans="16:22" x14ac:dyDescent="0.25">
      <c r="P307" s="16"/>
      <c r="Q307" s="16"/>
      <c r="R307" s="16"/>
      <c r="S307" s="16"/>
      <c r="T307" s="16"/>
      <c r="U307" s="16"/>
      <c r="V307" s="16"/>
    </row>
    <row r="308" spans="16:22" x14ac:dyDescent="0.25">
      <c r="P308" s="16"/>
      <c r="Q308" s="16"/>
      <c r="R308" s="16"/>
      <c r="S308" s="16"/>
      <c r="T308" s="16"/>
      <c r="U308" s="16"/>
      <c r="V308" s="16"/>
    </row>
    <row r="309" spans="16:22" x14ac:dyDescent="0.25">
      <c r="P309" s="16"/>
      <c r="Q309" s="16"/>
      <c r="R309" s="16"/>
      <c r="S309" s="16"/>
      <c r="T309" s="16"/>
      <c r="U309" s="16"/>
      <c r="V309" s="16"/>
    </row>
    <row r="310" spans="16:22" x14ac:dyDescent="0.25">
      <c r="P310" s="16"/>
      <c r="Q310" s="16"/>
      <c r="R310" s="16"/>
      <c r="S310" s="16"/>
      <c r="T310" s="16"/>
      <c r="U310" s="16"/>
      <c r="V310" s="16"/>
    </row>
    <row r="311" spans="16:22" x14ac:dyDescent="0.25">
      <c r="P311" s="16"/>
      <c r="Q311" s="16"/>
      <c r="R311" s="16"/>
      <c r="S311" s="16"/>
      <c r="T311" s="16"/>
      <c r="U311" s="16"/>
      <c r="V311" s="16"/>
    </row>
    <row r="312" spans="16:22" x14ac:dyDescent="0.25">
      <c r="P312" s="16"/>
      <c r="Q312" s="16"/>
      <c r="R312" s="16"/>
      <c r="S312" s="16"/>
      <c r="T312" s="16"/>
      <c r="U312" s="16"/>
      <c r="V312" s="16"/>
    </row>
    <row r="313" spans="16:22" x14ac:dyDescent="0.25">
      <c r="P313" s="16"/>
      <c r="Q313" s="16"/>
      <c r="R313" s="16"/>
      <c r="S313" s="16"/>
      <c r="T313" s="16"/>
      <c r="U313" s="16"/>
      <c r="V313" s="16"/>
    </row>
    <row r="314" spans="16:22" x14ac:dyDescent="0.25">
      <c r="P314" s="16"/>
      <c r="Q314" s="16"/>
      <c r="R314" s="16"/>
      <c r="S314" s="16"/>
      <c r="T314" s="16"/>
      <c r="U314" s="16"/>
      <c r="V314" s="16"/>
    </row>
    <row r="315" spans="16:22" x14ac:dyDescent="0.25">
      <c r="P315" s="16"/>
      <c r="Q315" s="16"/>
      <c r="R315" s="16"/>
      <c r="S315" s="16"/>
      <c r="T315" s="16"/>
      <c r="U315" s="16"/>
      <c r="V315" s="16"/>
    </row>
    <row r="316" spans="16:22" x14ac:dyDescent="0.25">
      <c r="P316" s="16"/>
      <c r="Q316" s="16"/>
      <c r="R316" s="16"/>
      <c r="S316" s="16"/>
      <c r="T316" s="16"/>
      <c r="U316" s="16"/>
      <c r="V316" s="16"/>
    </row>
    <row r="317" spans="16:22" x14ac:dyDescent="0.25">
      <c r="P317" s="16"/>
      <c r="Q317" s="16"/>
      <c r="R317" s="16"/>
      <c r="S317" s="16"/>
      <c r="T317" s="16"/>
      <c r="U317" s="16"/>
      <c r="V317" s="16"/>
    </row>
    <row r="318" spans="16:22" x14ac:dyDescent="0.25">
      <c r="P318" s="16"/>
      <c r="Q318" s="16"/>
      <c r="R318" s="16"/>
      <c r="S318" s="16"/>
      <c r="T318" s="16"/>
      <c r="U318" s="16"/>
      <c r="V318" s="16"/>
    </row>
    <row r="319" spans="16:22" x14ac:dyDescent="0.25">
      <c r="P319" s="16"/>
      <c r="Q319" s="16"/>
      <c r="R319" s="16"/>
      <c r="S319" s="16"/>
      <c r="T319" s="16"/>
      <c r="U319" s="16"/>
      <c r="V319" s="16"/>
    </row>
    <row r="320" spans="16:22" x14ac:dyDescent="0.25">
      <c r="P320" s="16"/>
      <c r="Q320" s="16"/>
      <c r="R320" s="16"/>
      <c r="S320" s="16"/>
      <c r="T320" s="16"/>
      <c r="U320" s="16"/>
      <c r="V320" s="16"/>
    </row>
    <row r="321" spans="16:22" x14ac:dyDescent="0.25">
      <c r="P321" s="16"/>
      <c r="Q321" s="16"/>
      <c r="R321" s="16"/>
      <c r="S321" s="16"/>
      <c r="T321" s="16"/>
      <c r="U321" s="16"/>
      <c r="V321" s="16"/>
    </row>
    <row r="322" spans="16:22" x14ac:dyDescent="0.25">
      <c r="P322" s="16"/>
      <c r="Q322" s="16"/>
      <c r="R322" s="16"/>
      <c r="S322" s="16"/>
      <c r="T322" s="16"/>
      <c r="U322" s="16"/>
      <c r="V322" s="16"/>
    </row>
    <row r="323" spans="16:22" x14ac:dyDescent="0.25">
      <c r="P323" s="16"/>
      <c r="Q323" s="16"/>
      <c r="R323" s="16"/>
      <c r="S323" s="16"/>
      <c r="T323" s="16"/>
      <c r="U323" s="16"/>
      <c r="V323" s="16"/>
    </row>
    <row r="324" spans="16:22" x14ac:dyDescent="0.25">
      <c r="P324" s="16"/>
      <c r="Q324" s="16"/>
      <c r="R324" s="16"/>
      <c r="S324" s="16"/>
      <c r="T324" s="16"/>
      <c r="U324" s="16"/>
      <c r="V324" s="16"/>
    </row>
    <row r="325" spans="16:22" x14ac:dyDescent="0.25">
      <c r="P325" s="16"/>
      <c r="Q325" s="16"/>
      <c r="R325" s="16"/>
      <c r="S325" s="16"/>
      <c r="T325" s="16"/>
      <c r="U325" s="16"/>
      <c r="V325" s="16"/>
    </row>
    <row r="326" spans="16:22" x14ac:dyDescent="0.25">
      <c r="P326" s="16"/>
      <c r="Q326" s="16"/>
      <c r="R326" s="16"/>
      <c r="S326" s="16"/>
      <c r="T326" s="16"/>
      <c r="U326" s="16"/>
      <c r="V326" s="16"/>
    </row>
    <row r="327" spans="16:22" x14ac:dyDescent="0.25">
      <c r="P327" s="16"/>
      <c r="Q327" s="16"/>
      <c r="R327" s="16"/>
      <c r="S327" s="16"/>
      <c r="T327" s="16"/>
      <c r="U327" s="16"/>
      <c r="V327" s="16"/>
    </row>
    <row r="328" spans="16:22" x14ac:dyDescent="0.25">
      <c r="P328" s="16"/>
      <c r="Q328" s="16"/>
      <c r="R328" s="16"/>
      <c r="S328" s="16"/>
      <c r="T328" s="16"/>
      <c r="U328" s="16"/>
      <c r="V328" s="16"/>
    </row>
    <row r="329" spans="16:22" x14ac:dyDescent="0.25">
      <c r="P329" s="16"/>
      <c r="Q329" s="16"/>
      <c r="R329" s="16"/>
      <c r="S329" s="16"/>
      <c r="T329" s="16"/>
      <c r="U329" s="16"/>
      <c r="V329" s="16"/>
    </row>
    <row r="330" spans="16:22" x14ac:dyDescent="0.25">
      <c r="P330" s="16"/>
      <c r="Q330" s="16"/>
      <c r="R330" s="16"/>
      <c r="S330" s="16"/>
      <c r="T330" s="16"/>
      <c r="U330" s="16"/>
      <c r="V330" s="16"/>
    </row>
    <row r="331" spans="16:22" x14ac:dyDescent="0.25">
      <c r="P331" s="16"/>
      <c r="Q331" s="16"/>
      <c r="R331" s="16"/>
      <c r="S331" s="16"/>
      <c r="T331" s="16"/>
      <c r="U331" s="16"/>
      <c r="V331" s="16"/>
    </row>
    <row r="332" spans="16:22" x14ac:dyDescent="0.25">
      <c r="P332" s="16"/>
      <c r="Q332" s="16"/>
      <c r="R332" s="16"/>
      <c r="S332" s="16"/>
      <c r="T332" s="16"/>
      <c r="U332" s="16"/>
      <c r="V332" s="16"/>
    </row>
    <row r="333" spans="16:22" x14ac:dyDescent="0.25">
      <c r="P333" s="16"/>
      <c r="Q333" s="16"/>
      <c r="R333" s="16"/>
      <c r="S333" s="16"/>
      <c r="T333" s="16"/>
      <c r="U333" s="16"/>
      <c r="V333" s="16"/>
    </row>
    <row r="334" spans="16:22" x14ac:dyDescent="0.25">
      <c r="P334" s="16"/>
      <c r="Q334" s="16"/>
      <c r="R334" s="16"/>
      <c r="S334" s="16"/>
      <c r="T334" s="16"/>
      <c r="U334" s="16"/>
      <c r="V334" s="16"/>
    </row>
    <row r="335" spans="16:22" x14ac:dyDescent="0.25">
      <c r="P335" s="16"/>
      <c r="Q335" s="16"/>
      <c r="R335" s="16"/>
      <c r="S335" s="16"/>
      <c r="T335" s="16"/>
      <c r="U335" s="16"/>
      <c r="V335" s="16"/>
    </row>
    <row r="336" spans="16:22" x14ac:dyDescent="0.25">
      <c r="P336" s="16"/>
      <c r="Q336" s="16"/>
      <c r="R336" s="16"/>
      <c r="S336" s="16"/>
      <c r="T336" s="16"/>
      <c r="U336" s="16"/>
      <c r="V336" s="16"/>
    </row>
    <row r="337" spans="16:22" x14ac:dyDescent="0.25">
      <c r="P337" s="16"/>
      <c r="Q337" s="16"/>
      <c r="R337" s="16"/>
      <c r="S337" s="16"/>
      <c r="T337" s="16"/>
      <c r="U337" s="16"/>
      <c r="V337" s="16"/>
    </row>
    <row r="338" spans="16:22" x14ac:dyDescent="0.25">
      <c r="P338" s="16"/>
      <c r="Q338" s="16"/>
      <c r="R338" s="16"/>
      <c r="S338" s="16"/>
      <c r="T338" s="16"/>
      <c r="U338" s="16"/>
      <c r="V338" s="16"/>
    </row>
    <row r="339" spans="16:22" x14ac:dyDescent="0.25">
      <c r="P339" s="16"/>
      <c r="Q339" s="16"/>
      <c r="R339" s="16"/>
      <c r="S339" s="16"/>
      <c r="T339" s="16"/>
      <c r="U339" s="16"/>
      <c r="V339" s="16"/>
    </row>
    <row r="340" spans="16:22" x14ac:dyDescent="0.25">
      <c r="P340" s="16"/>
      <c r="Q340" s="16"/>
      <c r="R340" s="16"/>
      <c r="S340" s="16"/>
      <c r="T340" s="16"/>
      <c r="U340" s="16"/>
      <c r="V340" s="16"/>
    </row>
    <row r="341" spans="16:22" x14ac:dyDescent="0.25">
      <c r="P341" s="16"/>
      <c r="Q341" s="16"/>
      <c r="R341" s="16"/>
      <c r="S341" s="16"/>
      <c r="T341" s="16"/>
      <c r="U341" s="16"/>
      <c r="V341" s="16"/>
    </row>
    <row r="342" spans="16:22" x14ac:dyDescent="0.25">
      <c r="P342" s="16"/>
      <c r="Q342" s="16"/>
      <c r="R342" s="16"/>
      <c r="S342" s="16"/>
      <c r="T342" s="16"/>
      <c r="U342" s="16"/>
      <c r="V342" s="16"/>
    </row>
    <row r="343" spans="16:22" x14ac:dyDescent="0.25">
      <c r="P343" s="16"/>
      <c r="Q343" s="16"/>
      <c r="R343" s="16"/>
      <c r="S343" s="16"/>
      <c r="T343" s="16"/>
      <c r="U343" s="16"/>
      <c r="V343" s="16"/>
    </row>
    <row r="344" spans="16:22" x14ac:dyDescent="0.25">
      <c r="P344" s="16"/>
      <c r="Q344" s="16"/>
      <c r="R344" s="16"/>
      <c r="S344" s="16"/>
      <c r="T344" s="16"/>
      <c r="U344" s="16"/>
      <c r="V344" s="16"/>
    </row>
    <row r="345" spans="16:22" x14ac:dyDescent="0.25">
      <c r="P345" s="16"/>
      <c r="Q345" s="16"/>
      <c r="R345" s="16"/>
      <c r="S345" s="16"/>
      <c r="T345" s="16"/>
      <c r="U345" s="16"/>
      <c r="V345" s="16"/>
    </row>
    <row r="346" spans="16:22" x14ac:dyDescent="0.25">
      <c r="P346" s="16"/>
      <c r="Q346" s="16"/>
      <c r="R346" s="16"/>
      <c r="S346" s="16"/>
      <c r="T346" s="16"/>
      <c r="U346" s="16"/>
      <c r="V346" s="16"/>
    </row>
    <row r="347" spans="16:22" x14ac:dyDescent="0.25">
      <c r="P347" s="16"/>
      <c r="Q347" s="16"/>
      <c r="R347" s="16"/>
      <c r="S347" s="16"/>
      <c r="T347" s="16"/>
      <c r="U347" s="16"/>
      <c r="V347" s="16"/>
    </row>
    <row r="348" spans="16:22" x14ac:dyDescent="0.25">
      <c r="P348" s="16"/>
      <c r="Q348" s="16"/>
      <c r="R348" s="16"/>
      <c r="S348" s="16"/>
      <c r="T348" s="16"/>
      <c r="U348" s="16"/>
      <c r="V348" s="16"/>
    </row>
    <row r="349" spans="16:22" x14ac:dyDescent="0.25">
      <c r="P349" s="16"/>
      <c r="Q349" s="16"/>
      <c r="R349" s="16"/>
      <c r="S349" s="16"/>
      <c r="T349" s="16"/>
      <c r="U349" s="16"/>
      <c r="V349" s="16"/>
    </row>
    <row r="350" spans="16:22" x14ac:dyDescent="0.25">
      <c r="P350" s="16"/>
      <c r="Q350" s="16"/>
      <c r="R350" s="16"/>
      <c r="S350" s="16"/>
      <c r="T350" s="16"/>
      <c r="U350" s="16"/>
      <c r="V350" s="16"/>
    </row>
    <row r="351" spans="16:22" x14ac:dyDescent="0.25">
      <c r="P351" s="16"/>
      <c r="Q351" s="16"/>
      <c r="R351" s="16"/>
      <c r="S351" s="16"/>
      <c r="T351" s="16"/>
      <c r="U351" s="16"/>
      <c r="V351" s="16"/>
    </row>
    <row r="352" spans="16:22" x14ac:dyDescent="0.25">
      <c r="P352" s="16"/>
      <c r="Q352" s="16"/>
      <c r="R352" s="16"/>
      <c r="S352" s="16"/>
      <c r="T352" s="16"/>
      <c r="U352" s="16"/>
      <c r="V352" s="16"/>
    </row>
    <row r="353" spans="16:22" x14ac:dyDescent="0.25">
      <c r="P353" s="16"/>
      <c r="Q353" s="16"/>
      <c r="R353" s="16"/>
      <c r="S353" s="16"/>
      <c r="T353" s="16"/>
      <c r="U353" s="16"/>
      <c r="V353" s="16"/>
    </row>
    <row r="354" spans="16:22" x14ac:dyDescent="0.25">
      <c r="P354" s="16"/>
      <c r="Q354" s="16"/>
      <c r="R354" s="16"/>
      <c r="S354" s="16"/>
      <c r="T354" s="16"/>
      <c r="U354" s="16"/>
      <c r="V354" s="16"/>
    </row>
    <row r="355" spans="16:22" x14ac:dyDescent="0.25">
      <c r="P355" s="16"/>
      <c r="Q355" s="16"/>
      <c r="R355" s="16"/>
      <c r="S355" s="16"/>
      <c r="T355" s="16"/>
      <c r="U355" s="16"/>
      <c r="V355" s="16"/>
    </row>
    <row r="356" spans="16:22" x14ac:dyDescent="0.25">
      <c r="P356" s="16"/>
      <c r="Q356" s="16"/>
      <c r="R356" s="16"/>
      <c r="S356" s="16"/>
      <c r="T356" s="16"/>
      <c r="U356" s="16"/>
      <c r="V356" s="16"/>
    </row>
    <row r="357" spans="16:22" x14ac:dyDescent="0.25">
      <c r="P357" s="16"/>
      <c r="Q357" s="16"/>
      <c r="R357" s="16"/>
      <c r="S357" s="16"/>
      <c r="T357" s="16"/>
      <c r="U357" s="16"/>
      <c r="V357" s="16"/>
    </row>
    <row r="358" spans="16:22" x14ac:dyDescent="0.25">
      <c r="P358" s="16"/>
      <c r="Q358" s="16"/>
      <c r="R358" s="16"/>
      <c r="S358" s="16"/>
      <c r="T358" s="16"/>
      <c r="U358" s="16"/>
      <c r="V358" s="16"/>
    </row>
    <row r="359" spans="16:22" x14ac:dyDescent="0.25">
      <c r="P359" s="16"/>
      <c r="Q359" s="16"/>
      <c r="R359" s="16"/>
      <c r="S359" s="16"/>
      <c r="T359" s="16"/>
      <c r="U359" s="16"/>
      <c r="V359" s="16"/>
    </row>
    <row r="360" spans="16:22" x14ac:dyDescent="0.25">
      <c r="P360" s="16"/>
      <c r="Q360" s="16"/>
      <c r="R360" s="16"/>
      <c r="S360" s="16"/>
      <c r="T360" s="16"/>
      <c r="U360" s="16"/>
      <c r="V360" s="16"/>
    </row>
    <row r="361" spans="16:22" x14ac:dyDescent="0.25">
      <c r="P361" s="16"/>
      <c r="Q361" s="16"/>
      <c r="R361" s="16"/>
      <c r="S361" s="16"/>
      <c r="T361" s="16"/>
      <c r="U361" s="16"/>
      <c r="V361" s="16"/>
    </row>
    <row r="362" spans="16:22" x14ac:dyDescent="0.25">
      <c r="P362" s="16"/>
      <c r="Q362" s="16"/>
      <c r="R362" s="16"/>
      <c r="S362" s="16"/>
      <c r="T362" s="16"/>
      <c r="U362" s="16"/>
      <c r="V362" s="16"/>
    </row>
    <row r="363" spans="16:22" x14ac:dyDescent="0.25">
      <c r="P363" s="16"/>
      <c r="Q363" s="16"/>
      <c r="R363" s="16"/>
      <c r="S363" s="16"/>
      <c r="T363" s="16"/>
      <c r="U363" s="16"/>
      <c r="V363" s="16"/>
    </row>
    <row r="364" spans="16:22" x14ac:dyDescent="0.25">
      <c r="P364" s="16"/>
      <c r="Q364" s="16"/>
      <c r="R364" s="16"/>
      <c r="S364" s="16"/>
      <c r="T364" s="16"/>
      <c r="U364" s="16"/>
      <c r="V364" s="16"/>
    </row>
    <row r="365" spans="16:22" x14ac:dyDescent="0.25">
      <c r="P365" s="16"/>
      <c r="Q365" s="16"/>
      <c r="R365" s="16"/>
      <c r="S365" s="16"/>
      <c r="T365" s="16"/>
      <c r="U365" s="16"/>
      <c r="V365" s="16"/>
    </row>
    <row r="366" spans="16:22" x14ac:dyDescent="0.25">
      <c r="P366" s="16"/>
      <c r="Q366" s="16"/>
      <c r="R366" s="16"/>
      <c r="S366" s="16"/>
      <c r="T366" s="16"/>
      <c r="U366" s="16"/>
      <c r="V366" s="16"/>
    </row>
    <row r="367" spans="16:22" x14ac:dyDescent="0.25">
      <c r="P367" s="16"/>
      <c r="Q367" s="16"/>
      <c r="R367" s="16"/>
      <c r="S367" s="16"/>
      <c r="T367" s="16"/>
      <c r="U367" s="16"/>
      <c r="V367" s="16"/>
    </row>
    <row r="368" spans="16:22" x14ac:dyDescent="0.25">
      <c r="P368" s="16"/>
      <c r="Q368" s="16"/>
      <c r="R368" s="16"/>
      <c r="S368" s="16"/>
      <c r="T368" s="16"/>
      <c r="U368" s="16"/>
      <c r="V368" s="16"/>
    </row>
    <row r="369" spans="16:22" x14ac:dyDescent="0.25">
      <c r="P369" s="16"/>
      <c r="Q369" s="16"/>
      <c r="R369" s="16"/>
      <c r="S369" s="16"/>
      <c r="T369" s="16"/>
      <c r="U369" s="16"/>
      <c r="V369" s="16"/>
    </row>
    <row r="370" spans="16:22" x14ac:dyDescent="0.25">
      <c r="P370" s="16"/>
      <c r="Q370" s="16"/>
      <c r="R370" s="16"/>
      <c r="S370" s="16"/>
      <c r="T370" s="16"/>
      <c r="U370" s="16"/>
      <c r="V370" s="16"/>
    </row>
    <row r="371" spans="16:22" x14ac:dyDescent="0.25">
      <c r="P371" s="16"/>
      <c r="Q371" s="16"/>
      <c r="R371" s="16"/>
      <c r="S371" s="16"/>
      <c r="T371" s="16"/>
      <c r="U371" s="16"/>
      <c r="V371" s="16"/>
    </row>
    <row r="372" spans="16:22" x14ac:dyDescent="0.25">
      <c r="P372" s="16"/>
      <c r="Q372" s="16"/>
      <c r="R372" s="16"/>
      <c r="S372" s="16"/>
      <c r="T372" s="16"/>
      <c r="U372" s="16"/>
      <c r="V372" s="16"/>
    </row>
    <row r="373" spans="16:22" x14ac:dyDescent="0.25">
      <c r="P373" s="16"/>
      <c r="Q373" s="16"/>
      <c r="R373" s="16"/>
      <c r="S373" s="16"/>
      <c r="T373" s="16"/>
      <c r="U373" s="16"/>
      <c r="V373" s="16"/>
    </row>
    <row r="374" spans="16:22" x14ac:dyDescent="0.25">
      <c r="P374" s="16"/>
      <c r="Q374" s="16"/>
      <c r="R374" s="16"/>
      <c r="S374" s="16"/>
      <c r="T374" s="16"/>
      <c r="U374" s="16"/>
      <c r="V374" s="16"/>
    </row>
    <row r="375" spans="16:22" x14ac:dyDescent="0.25">
      <c r="P375" s="16"/>
      <c r="Q375" s="16"/>
      <c r="R375" s="16"/>
      <c r="S375" s="16"/>
      <c r="T375" s="16"/>
      <c r="U375" s="16"/>
      <c r="V375" s="16"/>
    </row>
    <row r="376" spans="16:22" x14ac:dyDescent="0.25">
      <c r="P376" s="16"/>
      <c r="Q376" s="16"/>
      <c r="R376" s="16"/>
      <c r="S376" s="16"/>
      <c r="T376" s="16"/>
      <c r="U376" s="16"/>
      <c r="V376" s="16"/>
    </row>
    <row r="377" spans="16:22" x14ac:dyDescent="0.25">
      <c r="P377" s="16"/>
      <c r="Q377" s="16"/>
      <c r="R377" s="16"/>
      <c r="S377" s="16"/>
      <c r="T377" s="16"/>
      <c r="U377" s="16"/>
      <c r="V377" s="16"/>
    </row>
    <row r="378" spans="16:22" x14ac:dyDescent="0.25">
      <c r="P378" s="16"/>
      <c r="Q378" s="16"/>
      <c r="R378" s="16"/>
      <c r="S378" s="16"/>
      <c r="T378" s="16"/>
      <c r="U378" s="16"/>
      <c r="V378" s="16"/>
    </row>
    <row r="379" spans="16:22" x14ac:dyDescent="0.25">
      <c r="P379" s="16"/>
      <c r="Q379" s="16"/>
      <c r="R379" s="16"/>
      <c r="S379" s="16"/>
      <c r="T379" s="16"/>
      <c r="U379" s="16"/>
      <c r="V379" s="16"/>
    </row>
    <row r="380" spans="16:22" x14ac:dyDescent="0.25">
      <c r="P380" s="16"/>
      <c r="Q380" s="16"/>
      <c r="R380" s="16"/>
      <c r="S380" s="16"/>
      <c r="T380" s="16"/>
      <c r="U380" s="16"/>
      <c r="V380" s="16"/>
    </row>
    <row r="381" spans="16:22" x14ac:dyDescent="0.25">
      <c r="P381" s="16"/>
      <c r="Q381" s="16"/>
      <c r="R381" s="16"/>
      <c r="S381" s="16"/>
      <c r="T381" s="16"/>
      <c r="U381" s="16"/>
      <c r="V381" s="16"/>
    </row>
    <row r="382" spans="16:22" x14ac:dyDescent="0.25">
      <c r="P382" s="16"/>
      <c r="Q382" s="16"/>
      <c r="R382" s="16"/>
      <c r="S382" s="16"/>
      <c r="T382" s="16"/>
      <c r="U382" s="16"/>
      <c r="V382" s="16"/>
    </row>
    <row r="383" spans="16:22" x14ac:dyDescent="0.25">
      <c r="P383" s="16"/>
      <c r="Q383" s="16"/>
      <c r="R383" s="16"/>
      <c r="S383" s="16"/>
      <c r="T383" s="16"/>
      <c r="U383" s="16"/>
      <c r="V383" s="16"/>
    </row>
    <row r="384" spans="16:22" x14ac:dyDescent="0.25">
      <c r="P384" s="16"/>
      <c r="Q384" s="16"/>
      <c r="R384" s="16"/>
      <c r="S384" s="16"/>
      <c r="T384" s="16"/>
      <c r="U384" s="16"/>
      <c r="V384" s="16"/>
    </row>
    <row r="385" spans="16:22" x14ac:dyDescent="0.25">
      <c r="P385" s="16"/>
      <c r="Q385" s="16"/>
      <c r="R385" s="16"/>
      <c r="S385" s="16"/>
      <c r="T385" s="16"/>
      <c r="U385" s="16"/>
      <c r="V385" s="16"/>
    </row>
    <row r="386" spans="16:22" x14ac:dyDescent="0.25">
      <c r="P386" s="16"/>
      <c r="Q386" s="16"/>
      <c r="R386" s="16"/>
      <c r="S386" s="16"/>
      <c r="T386" s="16"/>
      <c r="U386" s="16"/>
      <c r="V386" s="16"/>
    </row>
    <row r="387" spans="16:22" x14ac:dyDescent="0.25">
      <c r="P387" s="16"/>
      <c r="Q387" s="16"/>
      <c r="R387" s="16"/>
      <c r="S387" s="16"/>
      <c r="T387" s="16"/>
      <c r="U387" s="16"/>
      <c r="V387" s="16"/>
    </row>
    <row r="388" spans="16:22" x14ac:dyDescent="0.25">
      <c r="P388" s="16"/>
      <c r="Q388" s="16"/>
      <c r="R388" s="16"/>
      <c r="S388" s="16"/>
      <c r="T388" s="16"/>
      <c r="U388" s="16"/>
      <c r="V388" s="16"/>
    </row>
    <row r="389" spans="16:22" x14ac:dyDescent="0.25">
      <c r="P389" s="16"/>
      <c r="Q389" s="16"/>
      <c r="R389" s="16"/>
      <c r="S389" s="16"/>
      <c r="T389" s="16"/>
      <c r="U389" s="16"/>
      <c r="V389" s="16"/>
    </row>
    <row r="390" spans="16:22" x14ac:dyDescent="0.25">
      <c r="P390" s="16"/>
      <c r="Q390" s="16"/>
      <c r="R390" s="16"/>
      <c r="S390" s="16"/>
      <c r="T390" s="16"/>
      <c r="U390" s="16"/>
      <c r="V390" s="16"/>
    </row>
    <row r="391" spans="16:22" x14ac:dyDescent="0.25">
      <c r="P391" s="16"/>
      <c r="Q391" s="16"/>
      <c r="R391" s="16"/>
      <c r="S391" s="16"/>
      <c r="T391" s="16"/>
      <c r="U391" s="16"/>
      <c r="V391" s="16"/>
    </row>
    <row r="392" spans="16:22" x14ac:dyDescent="0.25">
      <c r="P392" s="16"/>
      <c r="Q392" s="16"/>
      <c r="R392" s="16"/>
      <c r="S392" s="16"/>
      <c r="T392" s="16"/>
      <c r="U392" s="16"/>
      <c r="V392" s="16"/>
    </row>
    <row r="393" spans="16:22" x14ac:dyDescent="0.25">
      <c r="P393" s="16"/>
      <c r="Q393" s="16"/>
      <c r="R393" s="16"/>
      <c r="S393" s="16"/>
      <c r="T393" s="16"/>
      <c r="U393" s="16"/>
      <c r="V393" s="16"/>
    </row>
    <row r="394" spans="16:22" x14ac:dyDescent="0.25">
      <c r="P394" s="16"/>
      <c r="Q394" s="16"/>
      <c r="R394" s="16"/>
      <c r="S394" s="16"/>
      <c r="T394" s="16"/>
      <c r="U394" s="16"/>
      <c r="V394" s="16"/>
    </row>
    <row r="395" spans="16:22" x14ac:dyDescent="0.25">
      <c r="P395" s="16"/>
      <c r="Q395" s="16"/>
      <c r="R395" s="16"/>
      <c r="S395" s="16"/>
      <c r="T395" s="16"/>
      <c r="U395" s="16"/>
      <c r="V395" s="16"/>
    </row>
    <row r="396" spans="16:22" x14ac:dyDescent="0.25">
      <c r="P396" s="16"/>
      <c r="Q396" s="16"/>
      <c r="R396" s="16"/>
      <c r="S396" s="16"/>
      <c r="T396" s="16"/>
      <c r="U396" s="16"/>
      <c r="V396" s="16"/>
    </row>
    <row r="397" spans="16:22" x14ac:dyDescent="0.25">
      <c r="P397" s="16"/>
      <c r="Q397" s="16"/>
      <c r="R397" s="16"/>
      <c r="S397" s="16"/>
      <c r="T397" s="16"/>
      <c r="U397" s="16"/>
      <c r="V397" s="16"/>
    </row>
    <row r="398" spans="16:22" x14ac:dyDescent="0.25">
      <c r="P398" s="16"/>
      <c r="Q398" s="16"/>
      <c r="R398" s="16"/>
      <c r="S398" s="16"/>
      <c r="T398" s="16"/>
      <c r="U398" s="16"/>
      <c r="V398" s="16"/>
    </row>
    <row r="399" spans="16:22" x14ac:dyDescent="0.25">
      <c r="P399" s="16"/>
      <c r="Q399" s="16"/>
      <c r="R399" s="16"/>
      <c r="S399" s="16"/>
      <c r="T399" s="16"/>
      <c r="U399" s="16"/>
      <c r="V399" s="16"/>
    </row>
    <row r="400" spans="16:22" x14ac:dyDescent="0.25">
      <c r="P400" s="16"/>
      <c r="Q400" s="16"/>
      <c r="R400" s="16"/>
      <c r="S400" s="16"/>
      <c r="T400" s="16"/>
      <c r="U400" s="16"/>
      <c r="V400" s="16"/>
    </row>
    <row r="401" spans="16:22" x14ac:dyDescent="0.25">
      <c r="P401" s="16"/>
      <c r="Q401" s="16"/>
      <c r="R401" s="16"/>
      <c r="S401" s="16"/>
      <c r="T401" s="16"/>
      <c r="U401" s="16"/>
      <c r="V401" s="16"/>
    </row>
    <row r="402" spans="16:22" x14ac:dyDescent="0.25">
      <c r="P402" s="16"/>
      <c r="Q402" s="16"/>
      <c r="R402" s="16"/>
      <c r="S402" s="16"/>
      <c r="T402" s="16"/>
      <c r="U402" s="16"/>
      <c r="V402" s="16"/>
    </row>
    <row r="403" spans="16:22" x14ac:dyDescent="0.25">
      <c r="P403" s="16"/>
      <c r="Q403" s="16"/>
      <c r="R403" s="16"/>
      <c r="S403" s="16"/>
      <c r="T403" s="16"/>
      <c r="U403" s="16"/>
      <c r="V403" s="16"/>
    </row>
    <row r="404" spans="16:22" x14ac:dyDescent="0.25">
      <c r="P404" s="16"/>
      <c r="Q404" s="16"/>
      <c r="R404" s="16"/>
      <c r="S404" s="16"/>
      <c r="T404" s="16"/>
      <c r="U404" s="16"/>
      <c r="V404" s="16"/>
    </row>
    <row r="405" spans="16:22" x14ac:dyDescent="0.25">
      <c r="P405" s="16"/>
      <c r="Q405" s="16"/>
      <c r="R405" s="16"/>
      <c r="S405" s="16"/>
      <c r="T405" s="16"/>
      <c r="U405" s="16"/>
      <c r="V405" s="16"/>
    </row>
    <row r="406" spans="16:22" x14ac:dyDescent="0.25">
      <c r="P406" s="16"/>
      <c r="Q406" s="16"/>
      <c r="R406" s="16"/>
      <c r="S406" s="16"/>
      <c r="T406" s="16"/>
      <c r="U406" s="16"/>
      <c r="V406" s="16"/>
    </row>
    <row r="407" spans="16:22" x14ac:dyDescent="0.25">
      <c r="P407" s="16"/>
      <c r="Q407" s="16"/>
      <c r="R407" s="16"/>
      <c r="S407" s="16"/>
      <c r="T407" s="16"/>
      <c r="U407" s="16"/>
      <c r="V407" s="16"/>
    </row>
    <row r="408" spans="16:22" x14ac:dyDescent="0.25">
      <c r="P408" s="16"/>
      <c r="Q408" s="16"/>
      <c r="R408" s="16"/>
      <c r="S408" s="16"/>
      <c r="T408" s="16"/>
      <c r="U408" s="16"/>
      <c r="V408" s="16"/>
    </row>
    <row r="409" spans="16:22" x14ac:dyDescent="0.25">
      <c r="P409" s="16"/>
      <c r="Q409" s="16"/>
      <c r="R409" s="16"/>
      <c r="S409" s="16"/>
      <c r="T409" s="16"/>
      <c r="U409" s="16"/>
      <c r="V409" s="16"/>
    </row>
    <row r="410" spans="16:22" x14ac:dyDescent="0.25">
      <c r="P410" s="16"/>
      <c r="Q410" s="16"/>
      <c r="R410" s="16"/>
      <c r="S410" s="16"/>
      <c r="T410" s="16"/>
      <c r="U410" s="16"/>
      <c r="V410" s="16"/>
    </row>
    <row r="411" spans="16:22" x14ac:dyDescent="0.25">
      <c r="P411" s="16"/>
      <c r="Q411" s="16"/>
      <c r="R411" s="16"/>
      <c r="S411" s="16"/>
      <c r="T411" s="16"/>
      <c r="U411" s="16"/>
      <c r="V411" s="16"/>
    </row>
    <row r="412" spans="16:22" x14ac:dyDescent="0.25">
      <c r="P412" s="16"/>
      <c r="Q412" s="16"/>
      <c r="R412" s="16"/>
      <c r="S412" s="16"/>
      <c r="T412" s="16"/>
      <c r="U412" s="16"/>
      <c r="V412" s="16"/>
    </row>
    <row r="413" spans="16:22" x14ac:dyDescent="0.25">
      <c r="P413" s="16"/>
      <c r="Q413" s="16"/>
      <c r="R413" s="16"/>
      <c r="S413" s="16"/>
      <c r="T413" s="16"/>
      <c r="U413" s="16"/>
      <c r="V413" s="16"/>
    </row>
    <row r="414" spans="16:22" x14ac:dyDescent="0.25">
      <c r="P414" s="16"/>
      <c r="Q414" s="16"/>
      <c r="R414" s="16"/>
      <c r="S414" s="16"/>
      <c r="T414" s="16"/>
      <c r="U414" s="16"/>
      <c r="V414" s="16"/>
    </row>
    <row r="415" spans="16:22" x14ac:dyDescent="0.25">
      <c r="P415" s="16"/>
      <c r="Q415" s="16"/>
      <c r="R415" s="16"/>
      <c r="S415" s="16"/>
      <c r="T415" s="16"/>
      <c r="U415" s="16"/>
      <c r="V415" s="16"/>
    </row>
    <row r="416" spans="16:22" x14ac:dyDescent="0.25">
      <c r="P416" s="16"/>
      <c r="Q416" s="16"/>
      <c r="R416" s="16"/>
      <c r="S416" s="16"/>
      <c r="T416" s="16"/>
      <c r="U416" s="16"/>
      <c r="V416" s="16"/>
    </row>
    <row r="417" spans="16:22" x14ac:dyDescent="0.25">
      <c r="P417" s="16"/>
      <c r="Q417" s="16"/>
      <c r="R417" s="16"/>
      <c r="S417" s="16"/>
      <c r="T417" s="16"/>
      <c r="U417" s="16"/>
      <c r="V417" s="16"/>
    </row>
    <row r="418" spans="16:22" x14ac:dyDescent="0.25">
      <c r="P418" s="16"/>
      <c r="Q418" s="16"/>
      <c r="R418" s="16"/>
      <c r="S418" s="16"/>
      <c r="T418" s="16"/>
      <c r="U418" s="16"/>
      <c r="V418" s="16"/>
    </row>
    <row r="419" spans="16:22" x14ac:dyDescent="0.25">
      <c r="P419" s="16"/>
      <c r="Q419" s="16"/>
      <c r="R419" s="16"/>
      <c r="S419" s="16"/>
      <c r="T419" s="16"/>
      <c r="U419" s="16"/>
      <c r="V419" s="16"/>
    </row>
    <row r="420" spans="16:22" x14ac:dyDescent="0.25">
      <c r="P420" s="16"/>
      <c r="Q420" s="16"/>
      <c r="R420" s="16"/>
      <c r="S420" s="16"/>
      <c r="T420" s="16"/>
      <c r="U420" s="16"/>
      <c r="V420" s="16"/>
    </row>
    <row r="421" spans="16:22" x14ac:dyDescent="0.25">
      <c r="P421" s="16"/>
      <c r="Q421" s="16"/>
      <c r="R421" s="16"/>
      <c r="S421" s="16"/>
      <c r="T421" s="16"/>
      <c r="U421" s="16"/>
      <c r="V421" s="16"/>
    </row>
    <row r="422" spans="16:22" x14ac:dyDescent="0.25">
      <c r="P422" s="16"/>
      <c r="Q422" s="16"/>
      <c r="R422" s="16"/>
      <c r="S422" s="16"/>
      <c r="T422" s="16"/>
      <c r="U422" s="16"/>
      <c r="V422" s="16"/>
    </row>
    <row r="423" spans="16:22" x14ac:dyDescent="0.25">
      <c r="P423" s="16"/>
      <c r="Q423" s="16"/>
      <c r="R423" s="16"/>
      <c r="S423" s="16"/>
      <c r="T423" s="16"/>
      <c r="U423" s="16"/>
      <c r="V423" s="16"/>
    </row>
    <row r="424" spans="16:22" x14ac:dyDescent="0.25">
      <c r="P424" s="16"/>
      <c r="Q424" s="16"/>
      <c r="R424" s="16"/>
      <c r="S424" s="16"/>
      <c r="T424" s="16"/>
      <c r="U424" s="16"/>
      <c r="V424" s="16"/>
    </row>
    <row r="425" spans="16:22" x14ac:dyDescent="0.25">
      <c r="P425" s="16"/>
      <c r="Q425" s="16"/>
      <c r="R425" s="16"/>
      <c r="S425" s="16"/>
      <c r="T425" s="16"/>
      <c r="U425" s="16"/>
      <c r="V425" s="16"/>
    </row>
    <row r="426" spans="16:22" x14ac:dyDescent="0.25">
      <c r="P426" s="16"/>
      <c r="Q426" s="16"/>
      <c r="R426" s="16"/>
      <c r="S426" s="16"/>
      <c r="T426" s="16"/>
      <c r="U426" s="16"/>
      <c r="V426" s="16"/>
    </row>
    <row r="427" spans="16:22" x14ac:dyDescent="0.25">
      <c r="P427" s="16"/>
      <c r="Q427" s="16"/>
      <c r="R427" s="16"/>
      <c r="S427" s="16"/>
      <c r="T427" s="16"/>
      <c r="U427" s="16"/>
      <c r="V427" s="16"/>
    </row>
    <row r="428" spans="16:22" x14ac:dyDescent="0.25">
      <c r="P428" s="16"/>
      <c r="Q428" s="16"/>
      <c r="R428" s="16"/>
      <c r="S428" s="16"/>
      <c r="T428" s="16"/>
      <c r="U428" s="16"/>
      <c r="V428" s="16"/>
    </row>
    <row r="429" spans="16:22" x14ac:dyDescent="0.25">
      <c r="P429" s="16"/>
      <c r="Q429" s="16"/>
      <c r="R429" s="16"/>
      <c r="S429" s="16"/>
      <c r="T429" s="16"/>
      <c r="U429" s="16"/>
      <c r="V429" s="16"/>
    </row>
    <row r="430" spans="16:22" x14ac:dyDescent="0.25">
      <c r="P430" s="16"/>
      <c r="Q430" s="16"/>
      <c r="R430" s="16"/>
      <c r="S430" s="16"/>
      <c r="T430" s="16"/>
      <c r="U430" s="16"/>
      <c r="V430" s="16"/>
    </row>
    <row r="431" spans="16:22" x14ac:dyDescent="0.25">
      <c r="P431" s="16"/>
      <c r="Q431" s="16"/>
      <c r="R431" s="16"/>
      <c r="S431" s="16"/>
      <c r="T431" s="16"/>
      <c r="U431" s="16"/>
      <c r="V431" s="16"/>
    </row>
    <row r="432" spans="16:22" x14ac:dyDescent="0.25">
      <c r="P432" s="16"/>
      <c r="Q432" s="16"/>
      <c r="R432" s="16"/>
      <c r="S432" s="16"/>
      <c r="T432" s="16"/>
      <c r="U432" s="16"/>
      <c r="V432" s="16"/>
    </row>
    <row r="433" spans="16:22" x14ac:dyDescent="0.25">
      <c r="P433" s="16"/>
      <c r="Q433" s="16"/>
      <c r="R433" s="16"/>
      <c r="S433" s="16"/>
      <c r="T433" s="16"/>
      <c r="U433" s="16"/>
      <c r="V433" s="16"/>
    </row>
    <row r="434" spans="16:22" x14ac:dyDescent="0.25">
      <c r="P434" s="16"/>
      <c r="Q434" s="16"/>
      <c r="R434" s="16"/>
      <c r="S434" s="16"/>
      <c r="T434" s="16"/>
      <c r="U434" s="16"/>
      <c r="V434" s="16"/>
    </row>
    <row r="435" spans="16:22" x14ac:dyDescent="0.25">
      <c r="P435" s="16"/>
      <c r="Q435" s="16"/>
      <c r="R435" s="16"/>
      <c r="S435" s="16"/>
      <c r="T435" s="16"/>
      <c r="U435" s="16"/>
      <c r="V435" s="16"/>
    </row>
    <row r="436" spans="16:22" x14ac:dyDescent="0.25">
      <c r="P436" s="16"/>
      <c r="Q436" s="16"/>
      <c r="R436" s="16"/>
      <c r="S436" s="16"/>
      <c r="T436" s="16"/>
      <c r="U436" s="16"/>
      <c r="V436" s="16"/>
    </row>
    <row r="437" spans="16:22" x14ac:dyDescent="0.25">
      <c r="P437" s="16"/>
      <c r="Q437" s="16"/>
      <c r="R437" s="16"/>
      <c r="S437" s="16"/>
      <c r="T437" s="16"/>
      <c r="U437" s="16"/>
      <c r="V437" s="16"/>
    </row>
    <row r="438" spans="16:22" x14ac:dyDescent="0.25">
      <c r="P438" s="16"/>
      <c r="Q438" s="16"/>
      <c r="R438" s="16"/>
      <c r="S438" s="16"/>
      <c r="T438" s="16"/>
      <c r="U438" s="16"/>
      <c r="V438" s="16"/>
    </row>
    <row r="439" spans="16:22" x14ac:dyDescent="0.25">
      <c r="P439" s="16"/>
      <c r="Q439" s="16"/>
      <c r="R439" s="16"/>
      <c r="S439" s="16"/>
      <c r="T439" s="16"/>
      <c r="U439" s="16"/>
      <c r="V439" s="16"/>
    </row>
    <row r="440" spans="16:22" x14ac:dyDescent="0.25">
      <c r="P440" s="16"/>
      <c r="Q440" s="16"/>
      <c r="R440" s="16"/>
      <c r="S440" s="16"/>
      <c r="T440" s="16"/>
      <c r="U440" s="16"/>
      <c r="V440" s="16"/>
    </row>
    <row r="441" spans="16:22" x14ac:dyDescent="0.25">
      <c r="P441" s="16"/>
      <c r="Q441" s="16"/>
      <c r="R441" s="16"/>
      <c r="S441" s="16"/>
      <c r="T441" s="16"/>
      <c r="U441" s="16"/>
      <c r="V441" s="16"/>
    </row>
    <row r="442" spans="16:22" x14ac:dyDescent="0.25">
      <c r="P442" s="16"/>
      <c r="Q442" s="16"/>
      <c r="R442" s="16"/>
      <c r="S442" s="16"/>
      <c r="T442" s="16"/>
      <c r="U442" s="16"/>
      <c r="V442" s="16"/>
    </row>
    <row r="443" spans="16:22" x14ac:dyDescent="0.25">
      <c r="P443" s="16"/>
      <c r="Q443" s="16"/>
      <c r="R443" s="16"/>
      <c r="S443" s="16"/>
      <c r="T443" s="16"/>
      <c r="U443" s="16"/>
      <c r="V443" s="16"/>
    </row>
    <row r="444" spans="16:22" x14ac:dyDescent="0.25">
      <c r="P444" s="16"/>
      <c r="Q444" s="16"/>
      <c r="R444" s="16"/>
      <c r="S444" s="16"/>
      <c r="T444" s="16"/>
      <c r="U444" s="16"/>
      <c r="V444" s="16"/>
    </row>
    <row r="445" spans="16:22" x14ac:dyDescent="0.25">
      <c r="P445" s="16"/>
      <c r="Q445" s="16"/>
      <c r="R445" s="16"/>
      <c r="S445" s="16"/>
      <c r="T445" s="16"/>
      <c r="U445" s="16"/>
      <c r="V445" s="16"/>
    </row>
    <row r="446" spans="16:22" x14ac:dyDescent="0.25">
      <c r="P446" s="16"/>
      <c r="Q446" s="16"/>
      <c r="R446" s="16"/>
      <c r="S446" s="16"/>
      <c r="T446" s="16"/>
      <c r="U446" s="16"/>
      <c r="V446" s="16"/>
    </row>
    <row r="447" spans="16:22" x14ac:dyDescent="0.25">
      <c r="P447" s="16"/>
      <c r="Q447" s="16"/>
      <c r="R447" s="16"/>
      <c r="S447" s="16"/>
      <c r="T447" s="16"/>
      <c r="U447" s="16"/>
      <c r="V447" s="16"/>
    </row>
    <row r="448" spans="16:22" x14ac:dyDescent="0.25">
      <c r="P448" s="16"/>
      <c r="Q448" s="16"/>
      <c r="R448" s="16"/>
      <c r="S448" s="16"/>
      <c r="T448" s="16"/>
      <c r="U448" s="16"/>
      <c r="V448" s="16"/>
    </row>
    <row r="449" spans="16:22" x14ac:dyDescent="0.25">
      <c r="P449" s="16"/>
      <c r="Q449" s="16"/>
      <c r="R449" s="16"/>
      <c r="S449" s="16"/>
      <c r="T449" s="16"/>
      <c r="U449" s="16"/>
      <c r="V449" s="16"/>
    </row>
    <row r="450" spans="16:22" x14ac:dyDescent="0.25">
      <c r="P450" s="16"/>
      <c r="Q450" s="16"/>
      <c r="R450" s="16"/>
      <c r="S450" s="16"/>
      <c r="T450" s="16"/>
      <c r="U450" s="16"/>
      <c r="V450" s="16"/>
    </row>
    <row r="451" spans="16:22" x14ac:dyDescent="0.25">
      <c r="P451" s="16"/>
      <c r="Q451" s="16"/>
      <c r="R451" s="16"/>
      <c r="S451" s="16"/>
      <c r="T451" s="16"/>
      <c r="U451" s="16"/>
      <c r="V451" s="16"/>
    </row>
    <row r="452" spans="16:22" x14ac:dyDescent="0.25">
      <c r="P452" s="16"/>
      <c r="Q452" s="16"/>
      <c r="R452" s="16"/>
      <c r="S452" s="16"/>
      <c r="T452" s="16"/>
      <c r="U452" s="16"/>
      <c r="V452" s="16"/>
    </row>
    <row r="453" spans="16:22" x14ac:dyDescent="0.25">
      <c r="P453" s="16"/>
      <c r="Q453" s="16"/>
      <c r="R453" s="16"/>
      <c r="S453" s="16"/>
      <c r="T453" s="16"/>
      <c r="U453" s="16"/>
      <c r="V453" s="16"/>
    </row>
    <row r="454" spans="16:22" x14ac:dyDescent="0.25">
      <c r="P454" s="16"/>
      <c r="Q454" s="16"/>
      <c r="R454" s="16"/>
      <c r="S454" s="16"/>
      <c r="T454" s="16"/>
      <c r="U454" s="16"/>
      <c r="V454" s="16"/>
    </row>
    <row r="455" spans="16:22" x14ac:dyDescent="0.25">
      <c r="P455" s="16"/>
      <c r="Q455" s="16"/>
      <c r="R455" s="16"/>
      <c r="S455" s="16"/>
      <c r="T455" s="16"/>
      <c r="U455" s="16"/>
      <c r="V455" s="16"/>
    </row>
    <row r="456" spans="16:22" x14ac:dyDescent="0.25">
      <c r="P456" s="16"/>
      <c r="Q456" s="16"/>
      <c r="R456" s="16"/>
      <c r="S456" s="16"/>
      <c r="T456" s="16"/>
      <c r="U456" s="16"/>
      <c r="V456" s="16"/>
    </row>
    <row r="457" spans="16:22" x14ac:dyDescent="0.25">
      <c r="P457" s="16"/>
      <c r="Q457" s="16"/>
      <c r="R457" s="16"/>
      <c r="S457" s="16"/>
      <c r="T457" s="16"/>
      <c r="U457" s="16"/>
      <c r="V457" s="16"/>
    </row>
    <row r="458" spans="16:22" x14ac:dyDescent="0.25">
      <c r="P458" s="16"/>
      <c r="Q458" s="16"/>
      <c r="R458" s="16"/>
      <c r="S458" s="16"/>
      <c r="T458" s="16"/>
      <c r="U458" s="16"/>
      <c r="V458" s="16"/>
    </row>
    <row r="459" spans="16:22" x14ac:dyDescent="0.25">
      <c r="P459" s="16"/>
      <c r="Q459" s="16"/>
      <c r="R459" s="16"/>
      <c r="S459" s="16"/>
      <c r="T459" s="16"/>
      <c r="U459" s="16"/>
      <c r="V459" s="16"/>
    </row>
    <row r="460" spans="16:22" x14ac:dyDescent="0.25">
      <c r="P460" s="16"/>
      <c r="Q460" s="16"/>
      <c r="R460" s="16"/>
      <c r="S460" s="16"/>
      <c r="T460" s="16"/>
      <c r="U460" s="16"/>
      <c r="V460" s="16"/>
    </row>
    <row r="461" spans="16:22" x14ac:dyDescent="0.25">
      <c r="P461" s="16"/>
      <c r="Q461" s="16"/>
      <c r="R461" s="16"/>
      <c r="S461" s="16"/>
      <c r="T461" s="16"/>
      <c r="U461" s="16"/>
      <c r="V461" s="16"/>
    </row>
    <row r="462" spans="16:22" x14ac:dyDescent="0.25">
      <c r="P462" s="16"/>
      <c r="Q462" s="16"/>
      <c r="R462" s="16"/>
      <c r="S462" s="16"/>
      <c r="T462" s="16"/>
      <c r="U462" s="16"/>
      <c r="V462" s="16"/>
    </row>
    <row r="463" spans="16:22" x14ac:dyDescent="0.25">
      <c r="P463" s="16"/>
      <c r="Q463" s="16"/>
      <c r="R463" s="16"/>
      <c r="S463" s="16"/>
      <c r="T463" s="16"/>
      <c r="U463" s="16"/>
      <c r="V463" s="16"/>
    </row>
    <row r="464" spans="16:22" x14ac:dyDescent="0.25">
      <c r="P464" s="16"/>
      <c r="Q464" s="16"/>
      <c r="R464" s="16"/>
      <c r="S464" s="16"/>
      <c r="T464" s="16"/>
      <c r="U464" s="16"/>
      <c r="V464" s="16"/>
    </row>
    <row r="465" spans="16:22" x14ac:dyDescent="0.25">
      <c r="P465" s="16"/>
      <c r="Q465" s="16"/>
      <c r="R465" s="16"/>
      <c r="S465" s="16"/>
      <c r="T465" s="16"/>
      <c r="U465" s="16"/>
      <c r="V465" s="16"/>
    </row>
    <row r="466" spans="16:22" x14ac:dyDescent="0.25">
      <c r="P466" s="16"/>
      <c r="Q466" s="16"/>
      <c r="R466" s="16"/>
      <c r="S466" s="16"/>
      <c r="T466" s="16"/>
      <c r="U466" s="16"/>
      <c r="V466" s="16"/>
    </row>
    <row r="467" spans="16:22" x14ac:dyDescent="0.25">
      <c r="P467" s="16"/>
      <c r="Q467" s="16"/>
      <c r="R467" s="16"/>
      <c r="S467" s="16"/>
      <c r="T467" s="16"/>
      <c r="U467" s="16"/>
      <c r="V467" s="16"/>
    </row>
    <row r="468" spans="16:22" x14ac:dyDescent="0.25">
      <c r="P468" s="16"/>
      <c r="Q468" s="16"/>
      <c r="R468" s="16"/>
      <c r="S468" s="16"/>
      <c r="T468" s="16"/>
      <c r="U468" s="16"/>
      <c r="V468" s="16"/>
    </row>
    <row r="469" spans="16:22" x14ac:dyDescent="0.25">
      <c r="P469" s="16"/>
      <c r="Q469" s="16"/>
      <c r="R469" s="16"/>
      <c r="S469" s="16"/>
      <c r="T469" s="16"/>
      <c r="U469" s="16"/>
      <c r="V469" s="16"/>
    </row>
    <row r="470" spans="16:22" x14ac:dyDescent="0.25">
      <c r="P470" s="16"/>
      <c r="Q470" s="16"/>
      <c r="R470" s="16"/>
      <c r="S470" s="16"/>
      <c r="T470" s="16"/>
      <c r="U470" s="16"/>
      <c r="V470" s="16"/>
    </row>
    <row r="471" spans="16:22" x14ac:dyDescent="0.25">
      <c r="P471" s="16"/>
      <c r="Q471" s="16"/>
      <c r="R471" s="16"/>
      <c r="S471" s="16"/>
      <c r="T471" s="16"/>
      <c r="U471" s="16"/>
      <c r="V471" s="16"/>
    </row>
    <row r="472" spans="16:22" x14ac:dyDescent="0.25">
      <c r="P472" s="16"/>
      <c r="Q472" s="16"/>
      <c r="R472" s="16"/>
      <c r="S472" s="16"/>
      <c r="T472" s="16"/>
      <c r="U472" s="16"/>
      <c r="V472" s="16"/>
    </row>
    <row r="473" spans="16:22" x14ac:dyDescent="0.25">
      <c r="P473" s="16"/>
      <c r="Q473" s="16"/>
      <c r="R473" s="16"/>
      <c r="S473" s="16"/>
      <c r="T473" s="16"/>
      <c r="U473" s="16"/>
      <c r="V473" s="16"/>
    </row>
    <row r="474" spans="16:22" x14ac:dyDescent="0.25">
      <c r="P474" s="16"/>
      <c r="Q474" s="16"/>
    </row>
    <row r="475" spans="16:22" x14ac:dyDescent="0.25">
      <c r="P475" s="16"/>
      <c r="Q475" s="16"/>
    </row>
    <row r="476" spans="16:22" x14ac:dyDescent="0.25">
      <c r="P476" s="16"/>
      <c r="Q476" s="16"/>
    </row>
    <row r="477" spans="16:22" x14ac:dyDescent="0.25">
      <c r="P477" s="16"/>
      <c r="Q477" s="16"/>
    </row>
    <row r="478" spans="16:22" x14ac:dyDescent="0.25">
      <c r="P478" s="16"/>
      <c r="Q478" s="16"/>
    </row>
    <row r="479" spans="16:22" x14ac:dyDescent="0.25">
      <c r="P479" s="16"/>
      <c r="Q479" s="16"/>
    </row>
    <row r="480" spans="16:22" x14ac:dyDescent="0.25">
      <c r="P480" s="16"/>
      <c r="Q480" s="16"/>
    </row>
    <row r="481" spans="16:17" x14ac:dyDescent="0.25">
      <c r="P481" s="16"/>
      <c r="Q481" s="16"/>
    </row>
    <row r="482" spans="16:17" x14ac:dyDescent="0.25">
      <c r="P482" s="16"/>
      <c r="Q482" s="16"/>
    </row>
    <row r="483" spans="16:17" x14ac:dyDescent="0.25">
      <c r="P483" s="16"/>
      <c r="Q483" s="16"/>
    </row>
    <row r="484" spans="16:17" x14ac:dyDescent="0.25">
      <c r="P484" s="16"/>
      <c r="Q484" s="16"/>
    </row>
    <row r="485" spans="16:17" x14ac:dyDescent="0.25">
      <c r="P485" s="16"/>
      <c r="Q485" s="16"/>
    </row>
    <row r="486" spans="16:17" x14ac:dyDescent="0.25">
      <c r="P486" s="16"/>
      <c r="Q486" s="16"/>
    </row>
    <row r="487" spans="16:17" x14ac:dyDescent="0.25">
      <c r="P487" s="16"/>
      <c r="Q487" s="16"/>
    </row>
    <row r="488" spans="16:17" x14ac:dyDescent="0.25">
      <c r="P488" s="16"/>
      <c r="Q488" s="16"/>
    </row>
    <row r="489" spans="16:17" x14ac:dyDescent="0.25">
      <c r="P489" s="16"/>
      <c r="Q489" s="16"/>
    </row>
    <row r="490" spans="16:17" x14ac:dyDescent="0.25">
      <c r="P490" s="16"/>
      <c r="Q490" s="16"/>
    </row>
    <row r="491" spans="16:17" x14ac:dyDescent="0.25">
      <c r="P491" s="16"/>
      <c r="Q491" s="16"/>
    </row>
    <row r="492" spans="16:17" x14ac:dyDescent="0.25">
      <c r="P492" s="16"/>
      <c r="Q492" s="16"/>
    </row>
    <row r="493" spans="16:17" x14ac:dyDescent="0.25">
      <c r="P493" s="16"/>
      <c r="Q493" s="16"/>
    </row>
    <row r="494" spans="16:17" x14ac:dyDescent="0.25">
      <c r="P494" s="16"/>
      <c r="Q494" s="16"/>
    </row>
    <row r="495" spans="16:17" x14ac:dyDescent="0.25">
      <c r="P495" s="16"/>
      <c r="Q495" s="16"/>
    </row>
    <row r="496" spans="16:17" x14ac:dyDescent="0.25">
      <c r="P496" s="16"/>
      <c r="Q496" s="16"/>
    </row>
    <row r="497" spans="16:17" x14ac:dyDescent="0.25">
      <c r="P497" s="16"/>
      <c r="Q497" s="16"/>
    </row>
    <row r="498" spans="16:17" x14ac:dyDescent="0.25">
      <c r="P498" s="16"/>
      <c r="Q498" s="16"/>
    </row>
    <row r="499" spans="16:17" x14ac:dyDescent="0.25">
      <c r="P499" s="16"/>
      <c r="Q499" s="16"/>
    </row>
    <row r="500" spans="16:17" x14ac:dyDescent="0.25">
      <c r="P500" s="16"/>
      <c r="Q500" s="16"/>
    </row>
    <row r="501" spans="16:17" x14ac:dyDescent="0.25">
      <c r="P501" s="16"/>
      <c r="Q501" s="16"/>
    </row>
    <row r="502" spans="16:17" x14ac:dyDescent="0.25">
      <c r="P502" s="16"/>
      <c r="Q502" s="16"/>
    </row>
    <row r="503" spans="16:17" x14ac:dyDescent="0.25">
      <c r="P503" s="16"/>
      <c r="Q503" s="16"/>
    </row>
    <row r="504" spans="16:17" x14ac:dyDescent="0.25">
      <c r="P504" s="16"/>
      <c r="Q504" s="16"/>
    </row>
    <row r="505" spans="16:17" x14ac:dyDescent="0.25">
      <c r="P505" s="16"/>
      <c r="Q505" s="16"/>
    </row>
    <row r="506" spans="16:17" x14ac:dyDescent="0.25">
      <c r="P506" s="16"/>
      <c r="Q506" s="16"/>
    </row>
    <row r="507" spans="16:17" x14ac:dyDescent="0.25">
      <c r="P507" s="16"/>
      <c r="Q507" s="16"/>
    </row>
    <row r="508" spans="16:17" x14ac:dyDescent="0.25">
      <c r="P508" s="16"/>
      <c r="Q508" s="16"/>
    </row>
    <row r="509" spans="16:17" x14ac:dyDescent="0.25">
      <c r="P509" s="16"/>
      <c r="Q509" s="16"/>
    </row>
    <row r="510" spans="16:17" x14ac:dyDescent="0.25">
      <c r="P510" s="16"/>
      <c r="Q510" s="16"/>
    </row>
    <row r="511" spans="16:17" x14ac:dyDescent="0.25">
      <c r="P511" s="16"/>
      <c r="Q511" s="16"/>
    </row>
    <row r="512" spans="16:17" x14ac:dyDescent="0.25">
      <c r="P512" s="16"/>
      <c r="Q512" s="16"/>
    </row>
    <row r="513" spans="16:17" x14ac:dyDescent="0.25">
      <c r="P513" s="16"/>
      <c r="Q513" s="16"/>
    </row>
    <row r="514" spans="16:17" x14ac:dyDescent="0.25">
      <c r="P514" s="16"/>
      <c r="Q514" s="16"/>
    </row>
    <row r="515" spans="16:17" x14ac:dyDescent="0.25">
      <c r="P515" s="16"/>
      <c r="Q515" s="16"/>
    </row>
    <row r="516" spans="16:17" x14ac:dyDescent="0.25">
      <c r="P516" s="16"/>
      <c r="Q516" s="16"/>
    </row>
    <row r="517" spans="16:17" x14ac:dyDescent="0.25">
      <c r="P517" s="16"/>
      <c r="Q517" s="16"/>
    </row>
    <row r="518" spans="16:17" x14ac:dyDescent="0.25">
      <c r="P518" s="16"/>
      <c r="Q518" s="16"/>
    </row>
    <row r="519" spans="16:17" x14ac:dyDescent="0.25">
      <c r="P519" s="16"/>
      <c r="Q519" s="16"/>
    </row>
    <row r="520" spans="16:17" x14ac:dyDescent="0.25">
      <c r="P520" s="16"/>
      <c r="Q520" s="16"/>
    </row>
    <row r="521" spans="16:17" x14ac:dyDescent="0.25">
      <c r="P521" s="16"/>
      <c r="Q521" s="16"/>
    </row>
    <row r="522" spans="16:17" x14ac:dyDescent="0.25">
      <c r="P522" s="16"/>
      <c r="Q522" s="16"/>
    </row>
    <row r="523" spans="16:17" x14ac:dyDescent="0.25">
      <c r="P523" s="16"/>
      <c r="Q523" s="16"/>
    </row>
    <row r="524" spans="16:17" x14ac:dyDescent="0.25">
      <c r="P524" s="16"/>
      <c r="Q524" s="16"/>
    </row>
    <row r="525" spans="16:17" x14ac:dyDescent="0.25">
      <c r="P525" s="16"/>
      <c r="Q525" s="16"/>
    </row>
    <row r="526" spans="16:17" x14ac:dyDescent="0.25">
      <c r="P526" s="16"/>
      <c r="Q526" s="16"/>
    </row>
    <row r="527" spans="16:17" x14ac:dyDescent="0.25">
      <c r="P527" s="16"/>
      <c r="Q527" s="16"/>
    </row>
    <row r="528" spans="16:17" x14ac:dyDescent="0.25">
      <c r="P528" s="16"/>
      <c r="Q528" s="16"/>
    </row>
    <row r="529" spans="16:17" x14ac:dyDescent="0.25">
      <c r="P529" s="16"/>
      <c r="Q529" s="16"/>
    </row>
    <row r="530" spans="16:17" x14ac:dyDescent="0.25">
      <c r="P530" s="16"/>
      <c r="Q530" s="16"/>
    </row>
    <row r="531" spans="16:17" x14ac:dyDescent="0.25">
      <c r="P531" s="16"/>
      <c r="Q531" s="16"/>
    </row>
    <row r="532" spans="16:17" x14ac:dyDescent="0.25">
      <c r="P532" s="16"/>
      <c r="Q532" s="16"/>
    </row>
    <row r="533" spans="16:17" x14ac:dyDescent="0.25">
      <c r="P533" s="16"/>
      <c r="Q533" s="16"/>
    </row>
    <row r="534" spans="16:17" x14ac:dyDescent="0.25">
      <c r="P534" s="16"/>
      <c r="Q534" s="16"/>
    </row>
    <row r="535" spans="16:17" x14ac:dyDescent="0.25">
      <c r="P535" s="16"/>
      <c r="Q535" s="16"/>
    </row>
    <row r="536" spans="16:17" x14ac:dyDescent="0.25">
      <c r="P536" s="16"/>
      <c r="Q536" s="16"/>
    </row>
    <row r="537" spans="16:17" x14ac:dyDescent="0.25">
      <c r="P537" s="16"/>
      <c r="Q537" s="16"/>
    </row>
    <row r="538" spans="16:17" x14ac:dyDescent="0.25">
      <c r="P538" s="16"/>
      <c r="Q538" s="16"/>
    </row>
    <row r="539" spans="16:17" x14ac:dyDescent="0.25">
      <c r="P539" s="16"/>
      <c r="Q539" s="16"/>
    </row>
    <row r="540" spans="16:17" x14ac:dyDescent="0.25">
      <c r="P540" s="16"/>
      <c r="Q540" s="16"/>
    </row>
    <row r="541" spans="16:17" x14ac:dyDescent="0.25">
      <c r="P541" s="16"/>
      <c r="Q541" s="16"/>
    </row>
    <row r="542" spans="16:17" x14ac:dyDescent="0.25">
      <c r="P542" s="16"/>
      <c r="Q542" s="16"/>
    </row>
    <row r="543" spans="16:17" x14ac:dyDescent="0.25">
      <c r="P543" s="16"/>
      <c r="Q543" s="16"/>
    </row>
    <row r="544" spans="16:17" x14ac:dyDescent="0.25">
      <c r="P544" s="16"/>
      <c r="Q544" s="16"/>
    </row>
    <row r="545" spans="16:17" x14ac:dyDescent="0.25">
      <c r="P545" s="16"/>
      <c r="Q545" s="16"/>
    </row>
    <row r="546" spans="16:17" x14ac:dyDescent="0.25">
      <c r="P546" s="16"/>
      <c r="Q546" s="16"/>
    </row>
    <row r="547" spans="16:17" x14ac:dyDescent="0.25">
      <c r="P547" s="16"/>
      <c r="Q547" s="16"/>
    </row>
    <row r="548" spans="16:17" x14ac:dyDescent="0.25">
      <c r="P548" s="16"/>
      <c r="Q548" s="16"/>
    </row>
    <row r="549" spans="16:17" x14ac:dyDescent="0.25">
      <c r="P549" s="16"/>
      <c r="Q549" s="16"/>
    </row>
    <row r="550" spans="16:17" x14ac:dyDescent="0.25">
      <c r="P550" s="16"/>
      <c r="Q550" s="16"/>
    </row>
    <row r="551" spans="16:17" x14ac:dyDescent="0.25">
      <c r="P551" s="16"/>
      <c r="Q551" s="16"/>
    </row>
    <row r="552" spans="16:17" x14ac:dyDescent="0.25">
      <c r="P552" s="16"/>
      <c r="Q552" s="16"/>
    </row>
    <row r="553" spans="16:17" x14ac:dyDescent="0.25">
      <c r="P553" s="16"/>
      <c r="Q553" s="16"/>
    </row>
    <row r="554" spans="16:17" x14ac:dyDescent="0.25">
      <c r="P554" s="16"/>
      <c r="Q554" s="16"/>
    </row>
    <row r="555" spans="16:17" x14ac:dyDescent="0.25">
      <c r="P555" s="16"/>
      <c r="Q555" s="16"/>
    </row>
    <row r="556" spans="16:17" x14ac:dyDescent="0.25">
      <c r="P556" s="16"/>
      <c r="Q556" s="16"/>
    </row>
    <row r="557" spans="16:17" x14ac:dyDescent="0.25">
      <c r="P557" s="16"/>
      <c r="Q557" s="16"/>
    </row>
    <row r="558" spans="16:17" x14ac:dyDescent="0.25">
      <c r="P558" s="16"/>
      <c r="Q558" s="16"/>
    </row>
    <row r="559" spans="16:17" x14ac:dyDescent="0.25">
      <c r="P559" s="16"/>
      <c r="Q559" s="16"/>
    </row>
    <row r="560" spans="16:17" x14ac:dyDescent="0.25">
      <c r="P560" s="16"/>
      <c r="Q560" s="16"/>
    </row>
    <row r="561" spans="16:17" x14ac:dyDescent="0.25">
      <c r="P561" s="16"/>
      <c r="Q561" s="16"/>
    </row>
    <row r="562" spans="16:17" x14ac:dyDescent="0.25">
      <c r="P562" s="16"/>
      <c r="Q562" s="16"/>
    </row>
    <row r="563" spans="16:17" x14ac:dyDescent="0.25">
      <c r="P563" s="16"/>
      <c r="Q563" s="16"/>
    </row>
    <row r="564" spans="16:17" x14ac:dyDescent="0.25">
      <c r="P564" s="16"/>
      <c r="Q564" s="16"/>
    </row>
    <row r="565" spans="16:17" x14ac:dyDescent="0.25">
      <c r="P565" s="16"/>
      <c r="Q565" s="16"/>
    </row>
    <row r="566" spans="16:17" x14ac:dyDescent="0.25">
      <c r="P566" s="16"/>
      <c r="Q566" s="16"/>
    </row>
    <row r="567" spans="16:17" x14ac:dyDescent="0.25">
      <c r="P567" s="16"/>
      <c r="Q567" s="16"/>
    </row>
    <row r="568" spans="16:17" x14ac:dyDescent="0.25">
      <c r="P568" s="16"/>
      <c r="Q568" s="16"/>
    </row>
    <row r="569" spans="16:17" x14ac:dyDescent="0.25">
      <c r="P569" s="16"/>
      <c r="Q569" s="16"/>
    </row>
    <row r="570" spans="16:17" x14ac:dyDescent="0.25">
      <c r="P570" s="16"/>
      <c r="Q570" s="16"/>
    </row>
    <row r="571" spans="16:17" x14ac:dyDescent="0.25">
      <c r="P571" s="16"/>
      <c r="Q571" s="16"/>
    </row>
    <row r="572" spans="16:17" x14ac:dyDescent="0.25">
      <c r="P572" s="16"/>
      <c r="Q572" s="16"/>
    </row>
    <row r="573" spans="16:17" x14ac:dyDescent="0.25">
      <c r="P573" s="16"/>
      <c r="Q573" s="16"/>
    </row>
    <row r="574" spans="16:17" x14ac:dyDescent="0.25">
      <c r="P574" s="16"/>
      <c r="Q574" s="16"/>
    </row>
    <row r="575" spans="16:17" x14ac:dyDescent="0.25">
      <c r="P575" s="16"/>
      <c r="Q575" s="16"/>
    </row>
    <row r="576" spans="16:17" x14ac:dyDescent="0.25">
      <c r="P576" s="16"/>
      <c r="Q576" s="16"/>
    </row>
    <row r="577" spans="16:17" x14ac:dyDescent="0.25">
      <c r="P577" s="16"/>
      <c r="Q577" s="16"/>
    </row>
    <row r="578" spans="16:17" x14ac:dyDescent="0.25">
      <c r="P578" s="16"/>
      <c r="Q578" s="16"/>
    </row>
    <row r="579" spans="16:17" x14ac:dyDescent="0.25">
      <c r="P579" s="16"/>
    </row>
    <row r="580" spans="16:17" x14ac:dyDescent="0.25">
      <c r="P580" s="16"/>
    </row>
    <row r="581" spans="16:17" x14ac:dyDescent="0.25">
      <c r="P581" s="16"/>
    </row>
    <row r="582" spans="16:17" x14ac:dyDescent="0.25">
      <c r="P582" s="16"/>
    </row>
    <row r="583" spans="16:17" x14ac:dyDescent="0.25">
      <c r="P583" s="16"/>
    </row>
    <row r="584" spans="16:17" x14ac:dyDescent="0.25">
      <c r="P584" s="16"/>
    </row>
  </sheetData>
  <sheetProtection password="EB36" sheet="1" objects="1" scenarios="1"/>
  <protectedRanges>
    <protectedRange algorithmName="SHA-512" hashValue="5G3OAN5FVN9sQhyt7K5wGDqlmb7WvD33YMxP8QBv72JV70ERWRT0dbvO6GxKQA2J5kjiJGUVlBkADb6BjYGxGA==" saltValue="iGvUkmpHQ1XZhWmnN7l7UA==" spinCount="100000" sqref="C2:E14 G10:K11 N2 P3 M8:P11 V9:V12 V15:V16 V19:V28 V30:V32 V34:V36 V38:V39 G19:I20 G21:G22 G25:G28 G30:I31 G32:G33 J15" name="Für Abnahmeberechtigte_1"/>
    <protectedRange algorithmName="SHA-512" hashValue="lfb9D8inrho/uhWZ/vJxMwxV4DXCq818uOCq6vyVA8OIfYWSpvcv7UcYe7EVNzjXWTe84fIO+8POCKaMeLeBMQ==" saltValue="u98ZdPzzARQWPKY90TYl/Q==" spinCount="100000" sqref="C47:E59 G56:K57 N47 P48 M54:P57 V50:V51 V53:V55 V57 J62 G66:I67 G68:G73" name="Für Abnahmeberechtigte_2"/>
    <protectedRange algorithmName="SHA-512" hashValue="cjZm2b8aJLVu63k4d8OIuYYYngKJtmGOVoznvM7ORTYvPG/Er+n8O1kVA+PvCBTAsc3CORefeS1ipVueQliIbA==" saltValue="nAu5F30oh9ff+iiW4mdWdA==" spinCount="100000" sqref="C86:E98 G93:K95 N86 P87 M92:P95 V89:V96 V98 V100 J101 G105:I106 G107 G113:G114" name="Für Abnahmeberechtigte_3"/>
    <protectedRange algorithmName="SHA-512" hashValue="l9rEwSAdIDlBb8NKVxjOyp+LuHms7Bu6+ZVLElDjUxzIGmME3EvyAnPWPdVM4EX/V5jTHS9jl6Vk3jPxHhqSzg==" saltValue="0OD2F0NlPOCeRmNOiILZRQ==" spinCount="100000" sqref="C125:E137 G135:K137 K132:K134 N125 P126 M133:P137 V128 V133:V143 V146 V148 V150 J141 G145:I146 G147:G150 C145:F150 A151 A153:P177 J151:P152 A145" name="Für Abnahmeberechtigte_4"/>
  </protectedRanges>
  <dataConsolidate/>
  <mergeCells count="375">
    <mergeCell ref="M9:P9"/>
    <mergeCell ref="M10:P10"/>
    <mergeCell ref="R39:U39"/>
    <mergeCell ref="R36:U36"/>
    <mergeCell ref="R32:U32"/>
    <mergeCell ref="C13:E14"/>
    <mergeCell ref="R27:U27"/>
    <mergeCell ref="R35:U35"/>
    <mergeCell ref="R16:U16"/>
    <mergeCell ref="R10:U10"/>
    <mergeCell ref="R11:U11"/>
    <mergeCell ref="R22:U22"/>
    <mergeCell ref="R23:U23"/>
    <mergeCell ref="R15:U15"/>
    <mergeCell ref="R19:U19"/>
    <mergeCell ref="R24:U24"/>
    <mergeCell ref="R12:U12"/>
    <mergeCell ref="R25:U25"/>
    <mergeCell ref="R20:U20"/>
    <mergeCell ref="R21:U21"/>
    <mergeCell ref="R18:W18"/>
    <mergeCell ref="R26:U26"/>
    <mergeCell ref="R28:U28"/>
    <mergeCell ref="J10:K10"/>
    <mergeCell ref="E74:F74"/>
    <mergeCell ref="E75:F75"/>
    <mergeCell ref="R30:T30"/>
    <mergeCell ref="R31:U31"/>
    <mergeCell ref="M124:P124"/>
    <mergeCell ref="M126:O126"/>
    <mergeCell ref="N86:P86"/>
    <mergeCell ref="J90:K90"/>
    <mergeCell ref="P110:P112"/>
    <mergeCell ref="M95:P95"/>
    <mergeCell ref="J110:J112"/>
    <mergeCell ref="R34:T34"/>
    <mergeCell ref="R38:U38"/>
    <mergeCell ref="J108:J109"/>
    <mergeCell ref="K108:K109"/>
    <mergeCell ref="J51:K51"/>
    <mergeCell ref="G46:K46"/>
    <mergeCell ref="G126:I126"/>
    <mergeCell ref="G125:I125"/>
    <mergeCell ref="G124:K124"/>
    <mergeCell ref="G87:I87"/>
    <mergeCell ref="G53:I53"/>
    <mergeCell ref="M85:P85"/>
    <mergeCell ref="G57:I57"/>
    <mergeCell ref="C66:D66"/>
    <mergeCell ref="C59:E59"/>
    <mergeCell ref="B66:B75"/>
    <mergeCell ref="G100:I100"/>
    <mergeCell ref="M91:P91"/>
    <mergeCell ref="G85:K85"/>
    <mergeCell ref="G86:I86"/>
    <mergeCell ref="J56:K56"/>
    <mergeCell ref="A76:I77"/>
    <mergeCell ref="J57:K57"/>
    <mergeCell ref="J94:K94"/>
    <mergeCell ref="J95:K95"/>
    <mergeCell ref="C87:E87"/>
    <mergeCell ref="E70:F70"/>
    <mergeCell ref="G61:I61"/>
    <mergeCell ref="A85:E85"/>
    <mergeCell ref="A86:B86"/>
    <mergeCell ref="A87:B87"/>
    <mergeCell ref="C74:C75"/>
    <mergeCell ref="G62:I62"/>
    <mergeCell ref="G63:G64"/>
    <mergeCell ref="C69:D69"/>
    <mergeCell ref="H63:I63"/>
    <mergeCell ref="H73:I73"/>
    <mergeCell ref="R46:W47"/>
    <mergeCell ref="M54:P54"/>
    <mergeCell ref="M55:P55"/>
    <mergeCell ref="M56:P56"/>
    <mergeCell ref="M57:P57"/>
    <mergeCell ref="M46:P46"/>
    <mergeCell ref="R57:U57"/>
    <mergeCell ref="R55:U55"/>
    <mergeCell ref="M53:P53"/>
    <mergeCell ref="N47:P47"/>
    <mergeCell ref="M48:O48"/>
    <mergeCell ref="R54:U54"/>
    <mergeCell ref="G50:I50"/>
    <mergeCell ref="G54:I54"/>
    <mergeCell ref="G55:I55"/>
    <mergeCell ref="A1:E1"/>
    <mergeCell ref="G1:K1"/>
    <mergeCell ref="M1:P1"/>
    <mergeCell ref="A4:B4"/>
    <mergeCell ref="C4:E4"/>
    <mergeCell ref="G5:I5"/>
    <mergeCell ref="J5:K5"/>
    <mergeCell ref="G48:I48"/>
    <mergeCell ref="C12:E12"/>
    <mergeCell ref="C6:E6"/>
    <mergeCell ref="C34:C35"/>
    <mergeCell ref="E34:F34"/>
    <mergeCell ref="E35:F35"/>
    <mergeCell ref="A29:F29"/>
    <mergeCell ref="C30:D30"/>
    <mergeCell ref="E30:F30"/>
    <mergeCell ref="A46:E46"/>
    <mergeCell ref="C3:E3"/>
    <mergeCell ref="G3:I3"/>
    <mergeCell ref="M3:O3"/>
    <mergeCell ref="A5:B5"/>
    <mergeCell ref="C5:E5"/>
    <mergeCell ref="M11:P11"/>
    <mergeCell ref="A2:B2"/>
    <mergeCell ref="C2:E2"/>
    <mergeCell ref="G2:I2"/>
    <mergeCell ref="A6:B14"/>
    <mergeCell ref="E21:F21"/>
    <mergeCell ref="C22:D22"/>
    <mergeCell ref="C33:D33"/>
    <mergeCell ref="E33:F33"/>
    <mergeCell ref="A19:A28"/>
    <mergeCell ref="B19:B28"/>
    <mergeCell ref="C19:D19"/>
    <mergeCell ref="E19:F19"/>
    <mergeCell ref="E20:F20"/>
    <mergeCell ref="C21:D21"/>
    <mergeCell ref="C20:D20"/>
    <mergeCell ref="C10:E10"/>
    <mergeCell ref="A3:B3"/>
    <mergeCell ref="G11:I11"/>
    <mergeCell ref="E22:F22"/>
    <mergeCell ref="E24:F24"/>
    <mergeCell ref="E31:F31"/>
    <mergeCell ref="C31:D31"/>
    <mergeCell ref="C27:D27"/>
    <mergeCell ref="C7:E7"/>
    <mergeCell ref="C23:C24"/>
    <mergeCell ref="A145:A150"/>
    <mergeCell ref="B145:B150"/>
    <mergeCell ref="C145:D145"/>
    <mergeCell ref="C146:D146"/>
    <mergeCell ref="G142:G143"/>
    <mergeCell ref="H142:I142"/>
    <mergeCell ref="A124:E124"/>
    <mergeCell ref="A125:B125"/>
    <mergeCell ref="C131:E131"/>
    <mergeCell ref="C132:E132"/>
    <mergeCell ref="C133:E133"/>
    <mergeCell ref="C134:E134"/>
    <mergeCell ref="C125:E125"/>
    <mergeCell ref="C126:E126"/>
    <mergeCell ref="C127:E127"/>
    <mergeCell ref="G140:I140"/>
    <mergeCell ref="A126:B126"/>
    <mergeCell ref="A127:B127"/>
    <mergeCell ref="G128:I128"/>
    <mergeCell ref="G127:I127"/>
    <mergeCell ref="C113:D113"/>
    <mergeCell ref="C114:D114"/>
    <mergeCell ref="C149:D149"/>
    <mergeCell ref="C150:D150"/>
    <mergeCell ref="E145:F145"/>
    <mergeCell ref="H150:I150"/>
    <mergeCell ref="G141:I141"/>
    <mergeCell ref="E149:F149"/>
    <mergeCell ref="E150:F150"/>
    <mergeCell ref="C147:D147"/>
    <mergeCell ref="C148:D148"/>
    <mergeCell ref="G132:I132"/>
    <mergeCell ref="E146:F146"/>
    <mergeCell ref="E148:F148"/>
    <mergeCell ref="E147:F147"/>
    <mergeCell ref="C137:E137"/>
    <mergeCell ref="C128:E128"/>
    <mergeCell ref="C129:E129"/>
    <mergeCell ref="C130:E130"/>
    <mergeCell ref="E113:F113"/>
    <mergeCell ref="E114:F114"/>
    <mergeCell ref="R1:W1"/>
    <mergeCell ref="R5:W6"/>
    <mergeCell ref="R3:U3"/>
    <mergeCell ref="G16:G17"/>
    <mergeCell ref="H16:I16"/>
    <mergeCell ref="H25:I25"/>
    <mergeCell ref="V2:W2"/>
    <mergeCell ref="S2:U2"/>
    <mergeCell ref="M7:P7"/>
    <mergeCell ref="G15:I15"/>
    <mergeCell ref="R14:W14"/>
    <mergeCell ref="G14:I14"/>
    <mergeCell ref="G6:I6"/>
    <mergeCell ref="J6:K6"/>
    <mergeCell ref="R7:U7"/>
    <mergeCell ref="R8:W8"/>
    <mergeCell ref="R9:U9"/>
    <mergeCell ref="G9:I9"/>
    <mergeCell ref="G4:I4"/>
    <mergeCell ref="G8:I8"/>
    <mergeCell ref="G7:I7"/>
    <mergeCell ref="M8:P8"/>
    <mergeCell ref="N2:P2"/>
    <mergeCell ref="G10:I10"/>
    <mergeCell ref="R141:U141"/>
    <mergeCell ref="R142:U142"/>
    <mergeCell ref="R143:U143"/>
    <mergeCell ref="J89:K89"/>
    <mergeCell ref="G92:I92"/>
    <mergeCell ref="M93:P93"/>
    <mergeCell ref="M92:P92"/>
    <mergeCell ref="G93:I93"/>
    <mergeCell ref="R89:U89"/>
    <mergeCell ref="R90:U90"/>
    <mergeCell ref="J93:K93"/>
    <mergeCell ref="R91:U91"/>
    <mergeCell ref="R92:U92"/>
    <mergeCell ref="R93:U93"/>
    <mergeCell ref="G102:G103"/>
    <mergeCell ref="H102:I102"/>
    <mergeCell ref="G101:I101"/>
    <mergeCell ref="M132:P132"/>
    <mergeCell ref="J9:K9"/>
    <mergeCell ref="M87:O87"/>
    <mergeCell ref="J50:K50"/>
    <mergeCell ref="J11:K11"/>
    <mergeCell ref="R145:W145"/>
    <mergeCell ref="R146:U146"/>
    <mergeCell ref="R148:T148"/>
    <mergeCell ref="R137:U137"/>
    <mergeCell ref="R138:U138"/>
    <mergeCell ref="J137:K137"/>
    <mergeCell ref="M94:P94"/>
    <mergeCell ref="J135:K135"/>
    <mergeCell ref="R129:W130"/>
    <mergeCell ref="L110:L112"/>
    <mergeCell ref="R95:U95"/>
    <mergeCell ref="R94:U94"/>
    <mergeCell ref="M134:P134"/>
    <mergeCell ref="R124:W124"/>
    <mergeCell ref="R100:U100"/>
    <mergeCell ref="R98:T98"/>
    <mergeCell ref="R96:U96"/>
    <mergeCell ref="J136:K136"/>
    <mergeCell ref="J128:K128"/>
    <mergeCell ref="J129:K129"/>
    <mergeCell ref="R150:U150"/>
    <mergeCell ref="G108:I109"/>
    <mergeCell ref="P108:P109"/>
    <mergeCell ref="M110:M112"/>
    <mergeCell ref="N110:N112"/>
    <mergeCell ref="O110:O112"/>
    <mergeCell ref="M135:P135"/>
    <mergeCell ref="N125:P125"/>
    <mergeCell ref="L108:L109"/>
    <mergeCell ref="M108:M109"/>
    <mergeCell ref="N108:N109"/>
    <mergeCell ref="O108:O109"/>
    <mergeCell ref="G135:I135"/>
    <mergeCell ref="G133:I133"/>
    <mergeCell ref="G134:I134"/>
    <mergeCell ref="K110:K112"/>
    <mergeCell ref="M136:P136"/>
    <mergeCell ref="M137:P137"/>
    <mergeCell ref="R132:W132"/>
    <mergeCell ref="R133:U133"/>
    <mergeCell ref="R134:U134"/>
    <mergeCell ref="M133:P133"/>
    <mergeCell ref="R139:U139"/>
    <mergeCell ref="R140:U140"/>
    <mergeCell ref="C110:D112"/>
    <mergeCell ref="E110:F112"/>
    <mergeCell ref="C94:E94"/>
    <mergeCell ref="C95:E95"/>
    <mergeCell ref="A48:B48"/>
    <mergeCell ref="A36:I38"/>
    <mergeCell ref="B30:B35"/>
    <mergeCell ref="A30:A35"/>
    <mergeCell ref="G47:I47"/>
    <mergeCell ref="G49:I49"/>
    <mergeCell ref="G56:I56"/>
    <mergeCell ref="C48:E48"/>
    <mergeCell ref="G51:I51"/>
    <mergeCell ref="G52:I52"/>
    <mergeCell ref="C50:E50"/>
    <mergeCell ref="A50:B50"/>
    <mergeCell ref="A47:B47"/>
    <mergeCell ref="C47:E47"/>
    <mergeCell ref="A49:B49"/>
    <mergeCell ref="C55:E55"/>
    <mergeCell ref="C32:D32"/>
    <mergeCell ref="A51:B59"/>
    <mergeCell ref="C52:E52"/>
    <mergeCell ref="C51:E51"/>
    <mergeCell ref="G88:I88"/>
    <mergeCell ref="G89:I89"/>
    <mergeCell ref="G90:I90"/>
    <mergeCell ref="G91:I91"/>
    <mergeCell ref="C105:D105"/>
    <mergeCell ref="C106:D106"/>
    <mergeCell ref="C107:D107"/>
    <mergeCell ref="C108:D109"/>
    <mergeCell ref="E108:F109"/>
    <mergeCell ref="E107:F107"/>
    <mergeCell ref="E105:F105"/>
    <mergeCell ref="C92:E92"/>
    <mergeCell ref="C90:E90"/>
    <mergeCell ref="C70:D70"/>
    <mergeCell ref="C68:D68"/>
    <mergeCell ref="A66:A75"/>
    <mergeCell ref="C53:E53"/>
    <mergeCell ref="C54:E54"/>
    <mergeCell ref="C67:D67"/>
    <mergeCell ref="C57:E57"/>
    <mergeCell ref="C56:E56"/>
    <mergeCell ref="C89:E89"/>
    <mergeCell ref="A88:B88"/>
    <mergeCell ref="E68:F68"/>
    <mergeCell ref="A89:B89"/>
    <mergeCell ref="C86:E86"/>
    <mergeCell ref="E67:F67"/>
    <mergeCell ref="E66:F66"/>
    <mergeCell ref="C88:E88"/>
    <mergeCell ref="C73:D73"/>
    <mergeCell ref="E73:F73"/>
    <mergeCell ref="C71:D71"/>
    <mergeCell ref="E71:F71"/>
    <mergeCell ref="C72:D72"/>
    <mergeCell ref="E72:F72"/>
    <mergeCell ref="E69:F69"/>
    <mergeCell ref="C58:E58"/>
    <mergeCell ref="A151:I152"/>
    <mergeCell ref="G94:I94"/>
    <mergeCell ref="G95:I95"/>
    <mergeCell ref="G136:I136"/>
    <mergeCell ref="G137:I137"/>
    <mergeCell ref="G129:I129"/>
    <mergeCell ref="G130:I130"/>
    <mergeCell ref="G131:I131"/>
    <mergeCell ref="C96:E96"/>
    <mergeCell ref="C97:E97"/>
    <mergeCell ref="H114:I114"/>
    <mergeCell ref="G113:I113"/>
    <mergeCell ref="G110:I112"/>
    <mergeCell ref="A129:B137"/>
    <mergeCell ref="C136:E136"/>
    <mergeCell ref="A128:B128"/>
    <mergeCell ref="A105:A114"/>
    <mergeCell ref="B105:B114"/>
    <mergeCell ref="A90:B98"/>
    <mergeCell ref="E106:F106"/>
    <mergeCell ref="C93:E93"/>
    <mergeCell ref="C91:E91"/>
    <mergeCell ref="C98:E98"/>
    <mergeCell ref="A115:I116"/>
    <mergeCell ref="C8:E8"/>
    <mergeCell ref="C9:E9"/>
    <mergeCell ref="R136:U136"/>
    <mergeCell ref="R128:U128"/>
    <mergeCell ref="R49:W49"/>
    <mergeCell ref="R50:U50"/>
    <mergeCell ref="R51:U51"/>
    <mergeCell ref="R125:W126"/>
    <mergeCell ref="R135:U135"/>
    <mergeCell ref="R85:W86"/>
    <mergeCell ref="R53:T53"/>
    <mergeCell ref="R88:W88"/>
    <mergeCell ref="C135:E135"/>
    <mergeCell ref="C49:E49"/>
    <mergeCell ref="E32:F32"/>
    <mergeCell ref="C11:E11"/>
    <mergeCell ref="C25:D25"/>
    <mergeCell ref="E25:F25"/>
    <mergeCell ref="C26:D26"/>
    <mergeCell ref="E26:F26"/>
    <mergeCell ref="E27:F27"/>
    <mergeCell ref="C28:D28"/>
    <mergeCell ref="E28:F28"/>
    <mergeCell ref="E23:F23"/>
  </mergeCells>
  <conditionalFormatting sqref="R24 V24:W24">
    <cfRule type="expression" dxfId="62" priority="128">
      <formula>$Q$1</formula>
    </cfRule>
  </conditionalFormatting>
  <conditionalFormatting sqref="E27:P27">
    <cfRule type="expression" dxfId="61" priority="114">
      <formula>$Q$3</formula>
    </cfRule>
  </conditionalFormatting>
  <conditionalFormatting sqref="R8:W38 R49:W57 R88:W100 R128:W150 V39:W39">
    <cfRule type="expression" dxfId="60" priority="11">
      <formula>$Q$2</formula>
    </cfRule>
  </conditionalFormatting>
  <conditionalFormatting sqref="J16">
    <cfRule type="expression" dxfId="59" priority="68">
      <formula>$Q$15</formula>
    </cfRule>
  </conditionalFormatting>
  <conditionalFormatting sqref="K16">
    <cfRule type="expression" dxfId="58" priority="67">
      <formula>$Q$16</formula>
    </cfRule>
  </conditionalFormatting>
  <conditionalFormatting sqref="L16">
    <cfRule type="expression" dxfId="57" priority="66">
      <formula>$Q$17</formula>
    </cfRule>
  </conditionalFormatting>
  <conditionalFormatting sqref="M16">
    <cfRule type="expression" dxfId="56" priority="65">
      <formula>$Q$18</formula>
    </cfRule>
  </conditionalFormatting>
  <conditionalFormatting sqref="N16">
    <cfRule type="expression" dxfId="55" priority="64">
      <formula>$Q$19</formula>
    </cfRule>
  </conditionalFormatting>
  <conditionalFormatting sqref="O16">
    <cfRule type="expression" dxfId="54" priority="63">
      <formula>$Q$20</formula>
    </cfRule>
  </conditionalFormatting>
  <conditionalFormatting sqref="P16">
    <cfRule type="expression" dxfId="53" priority="62">
      <formula>$Q$21</formula>
    </cfRule>
  </conditionalFormatting>
  <conditionalFormatting sqref="J17">
    <cfRule type="expression" dxfId="52" priority="61">
      <formula>$Q$22</formula>
    </cfRule>
  </conditionalFormatting>
  <conditionalFormatting sqref="K17">
    <cfRule type="expression" dxfId="51" priority="60">
      <formula>$Q$23</formula>
    </cfRule>
  </conditionalFormatting>
  <conditionalFormatting sqref="L17">
    <cfRule type="expression" dxfId="50" priority="59">
      <formula>$Q$24</formula>
    </cfRule>
  </conditionalFormatting>
  <conditionalFormatting sqref="M17">
    <cfRule type="expression" dxfId="49" priority="58">
      <formula>$Q$25</formula>
    </cfRule>
  </conditionalFormatting>
  <conditionalFormatting sqref="N17">
    <cfRule type="expression" dxfId="48" priority="57">
      <formula>$Q$26</formula>
    </cfRule>
  </conditionalFormatting>
  <conditionalFormatting sqref="O17">
    <cfRule type="expression" dxfId="47" priority="56">
      <formula>$Q$27</formula>
    </cfRule>
  </conditionalFormatting>
  <conditionalFormatting sqref="P17">
    <cfRule type="expression" dxfId="46" priority="55">
      <formula>$Q$28</formula>
    </cfRule>
  </conditionalFormatting>
  <conditionalFormatting sqref="J63">
    <cfRule type="expression" dxfId="45" priority="54">
      <formula>$Q$62</formula>
    </cfRule>
  </conditionalFormatting>
  <conditionalFormatting sqref="K63">
    <cfRule type="expression" dxfId="44" priority="53">
      <formula>$Q$63</formula>
    </cfRule>
  </conditionalFormatting>
  <conditionalFormatting sqref="L63">
    <cfRule type="expression" dxfId="43" priority="52">
      <formula>$Q$64</formula>
    </cfRule>
  </conditionalFormatting>
  <conditionalFormatting sqref="M63">
    <cfRule type="expression" dxfId="42" priority="51">
      <formula>$Q$65</formula>
    </cfRule>
  </conditionalFormatting>
  <conditionalFormatting sqref="N63">
    <cfRule type="expression" dxfId="41" priority="50">
      <formula>$Q$66</formula>
    </cfRule>
  </conditionalFormatting>
  <conditionalFormatting sqref="O63">
    <cfRule type="expression" dxfId="40" priority="49">
      <formula>$Q$67</formula>
    </cfRule>
  </conditionalFormatting>
  <conditionalFormatting sqref="P63">
    <cfRule type="expression" dxfId="39" priority="48">
      <formula>$Q$68</formula>
    </cfRule>
  </conditionalFormatting>
  <conditionalFormatting sqref="J64">
    <cfRule type="expression" dxfId="38" priority="47">
      <formula>$Q$69</formula>
    </cfRule>
  </conditionalFormatting>
  <conditionalFormatting sqref="K64">
    <cfRule type="expression" dxfId="37" priority="46">
      <formula>$Q$70</formula>
    </cfRule>
  </conditionalFormatting>
  <conditionalFormatting sqref="L64">
    <cfRule type="expression" dxfId="36" priority="45">
      <formula>$Q$71</formula>
    </cfRule>
  </conditionalFormatting>
  <conditionalFormatting sqref="M64">
    <cfRule type="expression" dxfId="35" priority="44">
      <formula>$Q$72</formula>
    </cfRule>
  </conditionalFormatting>
  <conditionalFormatting sqref="N64">
    <cfRule type="expression" dxfId="34" priority="43">
      <formula>$Q$73</formula>
    </cfRule>
  </conditionalFormatting>
  <conditionalFormatting sqref="O64">
    <cfRule type="expression" dxfId="33" priority="42">
      <formula>$Q$74</formula>
    </cfRule>
  </conditionalFormatting>
  <conditionalFormatting sqref="P64">
    <cfRule type="expression" dxfId="32" priority="41">
      <formula>$Q$75</formula>
    </cfRule>
  </conditionalFormatting>
  <conditionalFormatting sqref="J102">
    <cfRule type="expression" dxfId="31" priority="40">
      <formula>$Q$101</formula>
    </cfRule>
  </conditionalFormatting>
  <conditionalFormatting sqref="K102">
    <cfRule type="expression" dxfId="30" priority="39">
      <formula>$Q$102</formula>
    </cfRule>
  </conditionalFormatting>
  <conditionalFormatting sqref="L102">
    <cfRule type="expression" dxfId="29" priority="38">
      <formula>$Q$103</formula>
    </cfRule>
  </conditionalFormatting>
  <conditionalFormatting sqref="M102">
    <cfRule type="expression" dxfId="28" priority="37">
      <formula>$Q$104</formula>
    </cfRule>
  </conditionalFormatting>
  <conditionalFormatting sqref="N102">
    <cfRule type="expression" dxfId="27" priority="36">
      <formula>$Q$105</formula>
    </cfRule>
  </conditionalFormatting>
  <conditionalFormatting sqref="O102">
    <cfRule type="expression" dxfId="26" priority="35">
      <formula>$Q$106</formula>
    </cfRule>
  </conditionalFormatting>
  <conditionalFormatting sqref="P102">
    <cfRule type="expression" dxfId="25" priority="34">
      <formula>$Q$107</formula>
    </cfRule>
  </conditionalFormatting>
  <conditionalFormatting sqref="J103">
    <cfRule type="expression" dxfId="24" priority="33">
      <formula>$Q$108</formula>
    </cfRule>
  </conditionalFormatting>
  <conditionalFormatting sqref="K103">
    <cfRule type="expression" dxfId="23" priority="32">
      <formula>$Q$109</formula>
    </cfRule>
  </conditionalFormatting>
  <conditionalFormatting sqref="L103">
    <cfRule type="expression" dxfId="22" priority="31">
      <formula>$Q$110</formula>
    </cfRule>
  </conditionalFormatting>
  <conditionalFormatting sqref="M103">
    <cfRule type="expression" dxfId="21" priority="30">
      <formula>$Q$111</formula>
    </cfRule>
  </conditionalFormatting>
  <conditionalFormatting sqref="N103">
    <cfRule type="expression" dxfId="20" priority="29">
      <formula>$Q$112</formula>
    </cfRule>
  </conditionalFormatting>
  <conditionalFormatting sqref="O103">
    <cfRule type="expression" dxfId="19" priority="28">
      <formula>$Q$113</formula>
    </cfRule>
  </conditionalFormatting>
  <conditionalFormatting sqref="P103">
    <cfRule type="expression" dxfId="18" priority="27">
      <formula>$Q$114</formula>
    </cfRule>
  </conditionalFormatting>
  <conditionalFormatting sqref="J142">
    <cfRule type="expression" dxfId="17" priority="26">
      <formula>$Q$141</formula>
    </cfRule>
  </conditionalFormatting>
  <conditionalFormatting sqref="K142">
    <cfRule type="expression" dxfId="16" priority="25">
      <formula>$Q$142</formula>
    </cfRule>
  </conditionalFormatting>
  <conditionalFormatting sqref="L142">
    <cfRule type="expression" dxfId="15" priority="24">
      <formula>$Q$143</formula>
    </cfRule>
  </conditionalFormatting>
  <conditionalFormatting sqref="M142">
    <cfRule type="expression" dxfId="14" priority="23">
      <formula>$Q$144</formula>
    </cfRule>
  </conditionalFormatting>
  <conditionalFormatting sqref="N142">
    <cfRule type="expression" dxfId="13" priority="22">
      <formula>$Q$145</formula>
    </cfRule>
  </conditionalFormatting>
  <conditionalFormatting sqref="O142">
    <cfRule type="expression" dxfId="12" priority="21">
      <formula>$Q$146</formula>
    </cfRule>
  </conditionalFormatting>
  <conditionalFormatting sqref="P142">
    <cfRule type="expression" dxfId="11" priority="20">
      <formula>$Q$147</formula>
    </cfRule>
  </conditionalFormatting>
  <conditionalFormatting sqref="J143">
    <cfRule type="expression" dxfId="10" priority="19">
      <formula>$Q$148</formula>
    </cfRule>
  </conditionalFormatting>
  <conditionalFormatting sqref="K143">
    <cfRule type="expression" dxfId="9" priority="18">
      <formula>$Q$149</formula>
    </cfRule>
  </conditionalFormatting>
  <conditionalFormatting sqref="L143">
    <cfRule type="expression" dxfId="8" priority="17">
      <formula>$Q$150</formula>
    </cfRule>
  </conditionalFormatting>
  <conditionalFormatting sqref="M143">
    <cfRule type="expression" dxfId="7" priority="16">
      <formula>$Q$151</formula>
    </cfRule>
  </conditionalFormatting>
  <conditionalFormatting sqref="N143">
    <cfRule type="expression" dxfId="6" priority="15">
      <formula>$Q$152</formula>
    </cfRule>
  </conditionalFormatting>
  <conditionalFormatting sqref="O143">
    <cfRule type="expression" dxfId="5" priority="14">
      <formula>$Q$153</formula>
    </cfRule>
  </conditionalFormatting>
  <conditionalFormatting sqref="P143">
    <cfRule type="expression" dxfId="4" priority="13">
      <formula>$Q$154</formula>
    </cfRule>
  </conditionalFormatting>
  <conditionalFormatting sqref="R94:W94">
    <cfRule type="expression" dxfId="3" priority="96">
      <formula>$Q$85</formula>
    </cfRule>
  </conditionalFormatting>
  <conditionalFormatting sqref="R138:W138">
    <cfRule type="expression" dxfId="2" priority="12">
      <formula>$Q$124</formula>
    </cfRule>
  </conditionalFormatting>
  <conditionalFormatting sqref="R27:W27">
    <cfRule type="expression" dxfId="1" priority="2">
      <formula>$Q$2</formula>
    </cfRule>
  </conditionalFormatting>
  <conditionalFormatting sqref="R39:U39">
    <cfRule type="expression" dxfId="0" priority="1">
      <formula>$Q$2</formula>
    </cfRule>
  </conditionalFormatting>
  <dataValidations count="10">
    <dataValidation type="list" allowBlank="1" showInputMessage="1" showErrorMessage="1" errorTitle="ACHTUNG!" error="Bitte den Auswahlpfeil an der rechten Seite für die jeweiligen Einstellungen benutzen!" sqref="V30 V34 V53 V148 V98" xr:uid="{00000000-0002-0000-0100-000000000000}">
      <formula1>"kl. Fokus,gr. Fokus,..."</formula1>
    </dataValidation>
    <dataValidation type="list" allowBlank="1" showInputMessage="1" showErrorMessage="1" errorTitle="ACHTUNG!" error="Bitte den Auswahlpfeil an der rechten Seite für die jeweiligen Einstellungen benutzen!" sqref="V15 V146" xr:uid="{00000000-0002-0000-0100-000001000000}">
      <formula1>"fokusnahe,fokusfern"</formula1>
    </dataValidation>
    <dataValidation type="list" allowBlank="1" showInputMessage="1" showErrorMessage="1" errorTitle="ACHTUNG!" error="Bitte den Auswahlpfeil an der rechten Seite für die jeweiligen Einstellungen benutzen!" sqref="V9:V12 V28" xr:uid="{00000000-0002-0000-0100-000002000000}">
      <formula1>"JA,NEIN"</formula1>
    </dataValidation>
    <dataValidation type="list" allowBlank="1" showInputMessage="1" showErrorMessage="1" errorTitle="ACHTUNG!" error="Bitte den Auswahlpfeil an der rechten Seite für die jeweiligen Einstellungen benutzen!" sqref="V57 V100 V150 V38" xr:uid="{00000000-0002-0000-0100-000003000000}">
      <formula1>"Gycm2,dGycm2,cGycm2,µGym2,mGycm2"</formula1>
    </dataValidation>
    <dataValidation type="list" allowBlank="1" showInputMessage="1" showErrorMessage="1" errorTitle="ACHTUNG!" error="Bitte den Auswahlpfeil an der rechten Seite für die jeweiligen Einstellungen benutzen!" sqref="V39" xr:uid="{00000000-0002-0000-0100-000004000000}">
      <formula1>"µGy,mGy,mGy/s,µGy/s"</formula1>
    </dataValidation>
    <dataValidation type="list" allowBlank="1" showInputMessage="1" showErrorMessage="1" errorTitle="ACHTUNG!" error="Bitte den Auswahlpfeil an der rechten Seite für die jeweiligen Einstellungen benutzen!" sqref="V22 V92 V136" xr:uid="{00000000-0002-0000-0100-000005000000}">
      <mc:AlternateContent xmlns:x12ac="http://schemas.microsoft.com/office/spreadsheetml/2011/1/ac" xmlns:mc="http://schemas.openxmlformats.org/markup-compatibility/2006">
        <mc:Choice Requires="x12ac">
          <x12ac:list>"Cu 0,0mm","Cu 0,1mm","Cu 0,2mm","Cu 0,3mm"</x12ac:list>
        </mc:Choice>
        <mc:Fallback>
          <formula1>"Cu 0,0mm,Cu 0,1mm,Cu 0,2mm,Cu 0,3mm"</formula1>
        </mc:Fallback>
      </mc:AlternateContent>
    </dataValidation>
    <dataValidation type="textLength" errorStyle="warning" operator="equal" allowBlank="1" showInputMessage="1" showErrorMessage="1" errorTitle="ACHTUNG!" error="Änderungen in diesem Bereich ändern die Bezugwerte samt Toleranzen im links stehenden Konstanzprüfblatt (Druckbereich). Dies kann dazu führen, dass der richtige Bezug für bereits abgeschlossene Prüfungen verloren geht." sqref="V2:W2" xr:uid="{00000000-0002-0000-0100-000006000000}">
      <formula1>V2</formula1>
    </dataValidation>
    <dataValidation allowBlank="1" showInputMessage="1" showErrorMessage="1" promptTitle="Planungsdatum ändern" prompt="In dieses Feld das nächste anfällige Planungsdatum (letzte Planungsdatum, was sich auf der letzten rechten Spalte befindet +Prüfintervall von 3 oder 6 Monaten) eintragen. Die nächsten Planungsdaten ändern sich automatisch. Kennwort für Zelle ist Experte." sqref="J141 J15 J62 J101" xr:uid="{00000000-0002-0000-0100-000007000000}"/>
    <dataValidation type="list" allowBlank="1" showInputMessage="1" showErrorMessage="1" errorTitle="ACHTUNG!" error="Bitte den Auswahlpfeil an der rechten Seite für die jeweiligen Einstellungen benutzen!" sqref="V16" xr:uid="{00000000-0002-0000-0100-000008000000}">
      <formula1>"A.2,A.3"</formula1>
    </dataValidation>
    <dataValidation type="list" allowBlank="1" showInputMessage="1" showErrorMessage="1" errorTitle="ACHTUNG!" error="Bitte den Auswahlpfeil an der rechten Seite für die jeweiligen Einstellungen benutzen!" sqref="V23 V93 V137" xr:uid="{00000000-0002-0000-0100-000009000000}">
      <formula1>"JA,NEIN,..."</formula1>
    </dataValidation>
  </dataValidations>
  <pageMargins left="0.70866141732283472" right="0.70866141732283472" top="0.59055118110236227" bottom="0.39370078740157483" header="0.31496062992125984" footer="0.31496062992125984"/>
  <pageSetup paperSize="9" scale="92"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A1:P33"/>
  <sheetViews>
    <sheetView showGridLines="0" zoomScale="115" zoomScaleNormal="115" workbookViewId="0">
      <selection sqref="A1:C2"/>
    </sheetView>
  </sheetViews>
  <sheetFormatPr baseColWidth="10" defaultColWidth="11.42578125" defaultRowHeight="15" x14ac:dyDescent="0.25"/>
  <cols>
    <col min="1" max="1" width="11.42578125" style="2"/>
    <col min="2" max="2" width="12.140625" style="2" customWidth="1"/>
    <col min="3" max="11" width="11.42578125" style="2"/>
    <col min="12" max="12" width="16.28515625" style="2" customWidth="1"/>
    <col min="13" max="16384" width="11.42578125" style="2"/>
  </cols>
  <sheetData>
    <row r="1" spans="1:12" x14ac:dyDescent="0.25">
      <c r="A1" s="707" t="s">
        <v>99</v>
      </c>
      <c r="B1" s="708"/>
      <c r="C1" s="709"/>
      <c r="D1" s="39"/>
      <c r="E1" s="39"/>
      <c r="F1" s="39"/>
      <c r="G1" s="39"/>
      <c r="H1" s="39"/>
      <c r="I1" s="39"/>
      <c r="J1" s="39"/>
      <c r="K1" s="39"/>
      <c r="L1" s="40"/>
    </row>
    <row r="2" spans="1:12" ht="15.75" thickBot="1" x14ac:dyDescent="0.3">
      <c r="A2" s="710"/>
      <c r="B2" s="711"/>
      <c r="C2" s="712"/>
      <c r="D2" s="41"/>
      <c r="E2" s="41"/>
      <c r="F2" s="41"/>
      <c r="G2" s="41"/>
      <c r="H2" s="41"/>
      <c r="I2" s="41"/>
      <c r="J2" s="41"/>
      <c r="K2" s="41"/>
      <c r="L2" s="42"/>
    </row>
    <row r="3" spans="1:12" x14ac:dyDescent="0.25">
      <c r="A3" s="713" t="s">
        <v>170</v>
      </c>
      <c r="B3" s="714"/>
      <c r="C3" s="715"/>
      <c r="D3" s="41"/>
      <c r="E3" s="41"/>
      <c r="F3" s="41"/>
      <c r="G3" s="41"/>
      <c r="H3" s="41"/>
      <c r="I3" s="41"/>
      <c r="J3" s="41"/>
      <c r="K3" s="41"/>
      <c r="L3" s="42"/>
    </row>
    <row r="4" spans="1:12" x14ac:dyDescent="0.25">
      <c r="A4" s="695"/>
      <c r="B4" s="696"/>
      <c r="C4" s="697"/>
      <c r="D4" s="41"/>
      <c r="E4" s="41"/>
      <c r="F4" s="41"/>
      <c r="G4" s="41"/>
      <c r="H4" s="41"/>
      <c r="I4" s="41"/>
      <c r="J4" s="41"/>
      <c r="K4" s="41"/>
      <c r="L4" s="42"/>
    </row>
    <row r="5" spans="1:12" ht="6.75" customHeight="1" x14ac:dyDescent="0.25">
      <c r="A5" s="211"/>
      <c r="B5" s="212"/>
      <c r="C5" s="213"/>
      <c r="D5" s="41"/>
      <c r="E5" s="41"/>
      <c r="F5" s="41"/>
      <c r="G5" s="41"/>
      <c r="H5" s="41"/>
      <c r="I5" s="41"/>
      <c r="J5" s="41"/>
      <c r="K5" s="41"/>
      <c r="L5" s="42"/>
    </row>
    <row r="6" spans="1:12" ht="15" customHeight="1" x14ac:dyDescent="0.25">
      <c r="A6" s="695" t="s">
        <v>171</v>
      </c>
      <c r="B6" s="696"/>
      <c r="C6" s="697"/>
      <c r="D6" s="41"/>
      <c r="E6" s="41"/>
      <c r="F6" s="41"/>
      <c r="G6" s="41"/>
      <c r="H6" s="41"/>
      <c r="I6" s="41"/>
      <c r="J6" s="41"/>
      <c r="K6" s="41"/>
      <c r="L6" s="42"/>
    </row>
    <row r="7" spans="1:12" ht="15" customHeight="1" x14ac:dyDescent="0.25">
      <c r="A7" s="695"/>
      <c r="B7" s="696"/>
      <c r="C7" s="697"/>
      <c r="D7" s="41"/>
      <c r="E7" s="41"/>
      <c r="F7" s="41"/>
      <c r="G7" s="41"/>
      <c r="H7" s="41"/>
      <c r="I7" s="41"/>
      <c r="J7" s="41"/>
      <c r="K7" s="41"/>
      <c r="L7" s="42"/>
    </row>
    <row r="8" spans="1:12" x14ac:dyDescent="0.25">
      <c r="A8" s="695"/>
      <c r="B8" s="696"/>
      <c r="C8" s="697"/>
      <c r="D8" s="41"/>
      <c r="E8" s="41"/>
      <c r="F8" s="41"/>
      <c r="G8" s="41"/>
      <c r="H8" s="41"/>
      <c r="I8" s="41"/>
      <c r="J8" s="41"/>
      <c r="K8" s="41"/>
      <c r="L8" s="42"/>
    </row>
    <row r="9" spans="1:12" ht="7.5" customHeight="1" x14ac:dyDescent="0.25">
      <c r="A9" s="211"/>
      <c r="B9" s="212"/>
      <c r="C9" s="213"/>
      <c r="D9" s="41"/>
      <c r="E9" s="41"/>
      <c r="F9" s="41"/>
      <c r="G9" s="41"/>
      <c r="H9" s="41"/>
      <c r="I9" s="41"/>
      <c r="J9" s="41"/>
      <c r="K9" s="41"/>
      <c r="L9" s="42"/>
    </row>
    <row r="10" spans="1:12" ht="15" customHeight="1" x14ac:dyDescent="0.25">
      <c r="A10" s="695" t="s">
        <v>172</v>
      </c>
      <c r="B10" s="696"/>
      <c r="C10" s="697"/>
      <c r="D10" s="41"/>
      <c r="E10" s="41"/>
      <c r="F10" s="41"/>
      <c r="G10" s="41"/>
      <c r="H10" s="41"/>
      <c r="I10" s="41"/>
      <c r="J10" s="41"/>
      <c r="K10" s="41"/>
      <c r="L10" s="42"/>
    </row>
    <row r="11" spans="1:12" x14ac:dyDescent="0.25">
      <c r="A11" s="695"/>
      <c r="B11" s="696"/>
      <c r="C11" s="697"/>
      <c r="D11" s="41"/>
      <c r="E11" s="41"/>
      <c r="F11" s="41"/>
      <c r="G11" s="41"/>
      <c r="H11" s="41"/>
      <c r="I11" s="41"/>
      <c r="J11" s="41"/>
      <c r="K11" s="41"/>
      <c r="L11" s="42"/>
    </row>
    <row r="12" spans="1:12" ht="8.25" customHeight="1" x14ac:dyDescent="0.25">
      <c r="A12" s="211"/>
      <c r="B12" s="212"/>
      <c r="C12" s="213"/>
      <c r="D12" s="41"/>
      <c r="E12" s="41"/>
      <c r="F12" s="41"/>
      <c r="G12" s="41"/>
      <c r="H12" s="41"/>
      <c r="I12" s="41"/>
      <c r="J12" s="41"/>
      <c r="K12" s="41"/>
      <c r="L12" s="42"/>
    </row>
    <row r="13" spans="1:12" ht="20.25" customHeight="1" x14ac:dyDescent="0.25">
      <c r="A13" s="695" t="s">
        <v>173</v>
      </c>
      <c r="B13" s="696"/>
      <c r="C13" s="697"/>
      <c r="D13" s="41"/>
      <c r="E13" s="41"/>
      <c r="F13" s="41"/>
      <c r="G13" s="41"/>
      <c r="H13" s="41"/>
      <c r="I13" s="41"/>
      <c r="J13" s="41"/>
      <c r="K13" s="41"/>
      <c r="L13" s="42"/>
    </row>
    <row r="14" spans="1:12" x14ac:dyDescent="0.25">
      <c r="A14" s="695"/>
      <c r="B14" s="696"/>
      <c r="C14" s="697"/>
      <c r="D14" s="41"/>
      <c r="E14" s="41"/>
      <c r="F14" s="41"/>
      <c r="G14" s="41"/>
      <c r="H14" s="41"/>
      <c r="I14" s="41"/>
      <c r="J14" s="41"/>
      <c r="K14" s="41"/>
      <c r="L14" s="42"/>
    </row>
    <row r="15" spans="1:12" x14ac:dyDescent="0.25">
      <c r="A15" s="695"/>
      <c r="B15" s="696"/>
      <c r="C15" s="697"/>
      <c r="D15" s="41"/>
      <c r="E15" s="41"/>
      <c r="F15" s="41"/>
      <c r="G15" s="41"/>
      <c r="H15" s="41"/>
      <c r="I15" s="41"/>
      <c r="J15" s="41"/>
      <c r="K15" s="41"/>
      <c r="L15" s="42"/>
    </row>
    <row r="16" spans="1:12" x14ac:dyDescent="0.25">
      <c r="A16" s="695"/>
      <c r="B16" s="696"/>
      <c r="C16" s="697"/>
      <c r="D16" s="41"/>
      <c r="E16" s="41"/>
      <c r="F16" s="41"/>
      <c r="G16" s="41"/>
      <c r="H16" s="41"/>
      <c r="I16" s="41"/>
      <c r="J16" s="41"/>
      <c r="K16" s="41"/>
      <c r="L16" s="42"/>
    </row>
    <row r="17" spans="1:16" ht="15" customHeight="1" x14ac:dyDescent="0.25">
      <c r="A17" s="695"/>
      <c r="B17" s="696"/>
      <c r="C17" s="697"/>
      <c r="D17" s="41"/>
      <c r="E17" s="41"/>
      <c r="F17" s="41"/>
      <c r="G17" s="41"/>
      <c r="H17" s="41"/>
      <c r="I17" s="41"/>
      <c r="J17" s="41"/>
      <c r="K17" s="41"/>
      <c r="L17" s="42"/>
    </row>
    <row r="18" spans="1:16" ht="21" customHeight="1" x14ac:dyDescent="0.25">
      <c r="A18" s="695"/>
      <c r="B18" s="696"/>
      <c r="C18" s="697"/>
      <c r="D18" s="41"/>
      <c r="E18" s="41"/>
      <c r="F18" s="41"/>
      <c r="G18" s="41"/>
      <c r="H18" s="41"/>
      <c r="I18" s="41"/>
      <c r="J18" s="41"/>
      <c r="K18" s="41"/>
      <c r="L18" s="42"/>
    </row>
    <row r="19" spans="1:16" ht="25.5" customHeight="1" x14ac:dyDescent="0.25">
      <c r="A19" s="695"/>
      <c r="B19" s="696"/>
      <c r="C19" s="697"/>
      <c r="D19" s="41"/>
      <c r="E19" s="41"/>
      <c r="F19" s="41"/>
      <c r="G19" s="41"/>
      <c r="H19" s="41"/>
      <c r="I19" s="41"/>
      <c r="J19" s="41"/>
      <c r="K19" s="41"/>
      <c r="L19" s="42"/>
      <c r="P19" s="3"/>
    </row>
    <row r="20" spans="1:16" ht="9.75" customHeight="1" x14ac:dyDescent="0.25">
      <c r="A20" s="211"/>
      <c r="B20" s="212"/>
      <c r="C20" s="213"/>
      <c r="D20" s="41"/>
      <c r="E20" s="41"/>
      <c r="F20" s="41"/>
      <c r="G20" s="41"/>
      <c r="H20" s="41"/>
      <c r="I20" s="41"/>
      <c r="J20" s="41"/>
      <c r="K20" s="41"/>
      <c r="L20" s="42"/>
    </row>
    <row r="21" spans="1:16" ht="15" customHeight="1" x14ac:dyDescent="0.25">
      <c r="A21" s="692" t="s">
        <v>174</v>
      </c>
      <c r="B21" s="693"/>
      <c r="C21" s="694"/>
      <c r="D21" s="41"/>
      <c r="E21" s="41"/>
      <c r="F21" s="41"/>
      <c r="G21" s="41"/>
      <c r="H21" s="41"/>
      <c r="I21" s="41"/>
      <c r="J21" s="41"/>
      <c r="K21" s="41"/>
      <c r="L21" s="42"/>
    </row>
    <row r="22" spans="1:16" ht="10.15" customHeight="1" x14ac:dyDescent="0.25">
      <c r="A22" s="211"/>
      <c r="B22" s="212"/>
      <c r="C22" s="213"/>
      <c r="D22" s="41"/>
      <c r="E22" s="41"/>
      <c r="F22" s="41"/>
      <c r="G22" s="41"/>
      <c r="H22" s="41"/>
      <c r="I22" s="41"/>
      <c r="J22" s="41"/>
      <c r="K22" s="41"/>
      <c r="L22" s="42"/>
    </row>
    <row r="23" spans="1:16" x14ac:dyDescent="0.25">
      <c r="A23" s="695" t="s">
        <v>175</v>
      </c>
      <c r="B23" s="696"/>
      <c r="C23" s="697"/>
      <c r="D23" s="41"/>
      <c r="E23" s="41"/>
      <c r="F23" s="41"/>
      <c r="G23" s="41"/>
      <c r="H23" s="41"/>
      <c r="I23" s="41"/>
      <c r="J23" s="41"/>
      <c r="K23" s="41"/>
      <c r="L23" s="42"/>
    </row>
    <row r="24" spans="1:16" x14ac:dyDescent="0.25">
      <c r="A24" s="695"/>
      <c r="B24" s="696"/>
      <c r="C24" s="697"/>
      <c r="D24" s="41"/>
      <c r="E24" s="41"/>
      <c r="F24" s="41"/>
      <c r="G24" s="41"/>
      <c r="H24" s="41"/>
      <c r="I24" s="41"/>
      <c r="J24" s="41"/>
      <c r="K24" s="41"/>
      <c r="L24" s="42"/>
    </row>
    <row r="25" spans="1:16" ht="30" customHeight="1" x14ac:dyDescent="0.25">
      <c r="A25" s="695"/>
      <c r="B25" s="696"/>
      <c r="C25" s="697"/>
      <c r="D25" s="41"/>
      <c r="E25" s="41"/>
      <c r="F25" s="41"/>
      <c r="G25" s="41"/>
      <c r="H25" s="41"/>
      <c r="I25" s="41"/>
      <c r="J25" s="41"/>
      <c r="K25" s="41"/>
      <c r="L25" s="42"/>
    </row>
    <row r="26" spans="1:16" ht="6.6" customHeight="1" x14ac:dyDescent="0.25">
      <c r="A26" s="211"/>
      <c r="B26" s="212"/>
      <c r="C26" s="213"/>
      <c r="D26" s="41"/>
      <c r="E26" s="41"/>
      <c r="F26" s="41"/>
      <c r="G26" s="41"/>
      <c r="H26" s="41"/>
      <c r="I26" s="41"/>
      <c r="J26" s="41"/>
      <c r="K26" s="41"/>
      <c r="L26" s="42"/>
    </row>
    <row r="27" spans="1:16" ht="15" customHeight="1" x14ac:dyDescent="0.25">
      <c r="A27" s="698" t="s">
        <v>176</v>
      </c>
      <c r="B27" s="699"/>
      <c r="C27" s="700"/>
      <c r="D27" s="41"/>
      <c r="E27" s="41"/>
      <c r="F27" s="41"/>
      <c r="G27" s="41"/>
      <c r="H27" s="41"/>
      <c r="I27" s="41"/>
      <c r="J27" s="41"/>
      <c r="K27" s="41"/>
      <c r="L27" s="42"/>
    </row>
    <row r="28" spans="1:16" x14ac:dyDescent="0.25">
      <c r="A28" s="701"/>
      <c r="B28" s="702"/>
      <c r="C28" s="703"/>
      <c r="D28" s="41"/>
      <c r="E28" s="41"/>
      <c r="F28" s="41"/>
      <c r="G28" s="41"/>
      <c r="H28" s="41"/>
      <c r="I28" s="41"/>
      <c r="J28" s="41"/>
      <c r="K28" s="41"/>
      <c r="L28" s="42"/>
    </row>
    <row r="29" spans="1:16" ht="15" customHeight="1" x14ac:dyDescent="0.25">
      <c r="A29" s="701"/>
      <c r="B29" s="702"/>
      <c r="C29" s="703"/>
      <c r="D29" s="41"/>
      <c r="E29" s="41"/>
      <c r="F29" s="41"/>
      <c r="G29" s="41"/>
      <c r="H29" s="41"/>
      <c r="I29" s="41"/>
      <c r="J29" s="41"/>
      <c r="K29" s="41"/>
      <c r="L29" s="42"/>
    </row>
    <row r="30" spans="1:16" x14ac:dyDescent="0.25">
      <c r="A30" s="701"/>
      <c r="B30" s="702"/>
      <c r="C30" s="703"/>
      <c r="D30" s="41"/>
      <c r="E30" s="41"/>
      <c r="F30" s="41"/>
      <c r="G30" s="41"/>
      <c r="H30" s="41"/>
      <c r="I30" s="41"/>
      <c r="J30" s="41"/>
      <c r="K30" s="41"/>
      <c r="L30" s="42"/>
    </row>
    <row r="31" spans="1:16" x14ac:dyDescent="0.25">
      <c r="A31" s="701"/>
      <c r="B31" s="702"/>
      <c r="C31" s="703"/>
      <c r="D31" s="41"/>
      <c r="E31" s="41"/>
      <c r="F31" s="41"/>
      <c r="G31" s="41"/>
      <c r="H31" s="41"/>
      <c r="I31" s="41"/>
      <c r="J31" s="41"/>
      <c r="K31" s="41"/>
      <c r="L31" s="42"/>
    </row>
    <row r="32" spans="1:16" ht="31.5" customHeight="1" thickBot="1" x14ac:dyDescent="0.3">
      <c r="A32" s="704"/>
      <c r="B32" s="705"/>
      <c r="C32" s="706"/>
      <c r="D32" s="41"/>
      <c r="E32" s="41"/>
      <c r="F32" s="41"/>
      <c r="G32" s="41"/>
      <c r="H32" s="41"/>
      <c r="I32" s="41"/>
      <c r="J32" s="41"/>
      <c r="K32" s="41"/>
      <c r="L32" s="42"/>
    </row>
    <row r="33" spans="1:12" ht="15.75" thickBot="1" x14ac:dyDescent="0.3">
      <c r="A33" s="43"/>
      <c r="B33" s="44"/>
      <c r="C33" s="44"/>
      <c r="D33" s="44"/>
      <c r="E33" s="44"/>
      <c r="F33" s="44"/>
      <c r="G33" s="44"/>
      <c r="H33" s="44"/>
      <c r="I33" s="44"/>
      <c r="J33" s="44"/>
      <c r="K33" s="44"/>
      <c r="L33" s="45"/>
    </row>
  </sheetData>
  <sheetProtection password="EB36" sheet="1" objects="1" scenarios="1" selectLockedCells="1" selectUnlockedCells="1"/>
  <protectedRanges>
    <protectedRange algorithmName="SHA-512" hashValue="M4YZCAq92cSjpnYMFyFNKF+O/TG2pg2RdbbqadlnJXiBJ9B4dA6rmUbCb62mzYE2Kv4uPVp0ddpWfekPYfXDZw==" saltValue="lPd4wmWmLIdgE9+/EOLv/w==" spinCount="100000" sqref="J11" name="Datum"/>
    <protectedRange algorithmName="SHA-512" hashValue="qcvpNf5gF5lyRcBA2s2F3lRKFdyaNX65vdkN9Sfa9l608nAlkb/Q9ZvPQCGrpEecMzO3XCwyBWpEks04dX0rTA==" saltValue="KIFBc3BQgF2NVVA25WZaiw==" spinCount="100000" sqref="G15:P16 G17:G18 G21 I23:I25 G27:P28 G29:G34 P6:P8 N2 P3 J8 G22:I22 G23:G25 M6:O7 D2:E12 C6:C7 C10:C11 C2:C4 I36:I39" name="Abnahmeprüfung"/>
  </protectedRanges>
  <mergeCells count="8">
    <mergeCell ref="A21:C21"/>
    <mergeCell ref="A23:C25"/>
    <mergeCell ref="A27:C32"/>
    <mergeCell ref="A13:C19"/>
    <mergeCell ref="A1:C2"/>
    <mergeCell ref="A3:C4"/>
    <mergeCell ref="A6:C8"/>
    <mergeCell ref="A10:C11"/>
  </mergeCells>
  <pageMargins left="0.23622047244094491" right="0.23622047244094491" top="0.55118110236220474" bottom="0"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99"/>
  </sheetPr>
  <dimension ref="A1:G55"/>
  <sheetViews>
    <sheetView showGridLines="0" workbookViewId="0">
      <selection sqref="A1:G2"/>
    </sheetView>
  </sheetViews>
  <sheetFormatPr baseColWidth="10" defaultColWidth="11.42578125" defaultRowHeight="15" x14ac:dyDescent="0.25"/>
  <cols>
    <col min="1" max="16384" width="11.42578125" style="69"/>
  </cols>
  <sheetData>
    <row r="1" spans="1:7" ht="15" customHeight="1" x14ac:dyDescent="0.25">
      <c r="A1" s="736" t="s">
        <v>177</v>
      </c>
      <c r="B1" s="737"/>
      <c r="C1" s="737"/>
      <c r="D1" s="737"/>
      <c r="E1" s="737"/>
      <c r="F1" s="737"/>
      <c r="G1" s="738"/>
    </row>
    <row r="2" spans="1:7" ht="32.25" customHeight="1" thickBot="1" x14ac:dyDescent="0.3">
      <c r="A2" s="739"/>
      <c r="B2" s="740"/>
      <c r="C2" s="740"/>
      <c r="D2" s="740"/>
      <c r="E2" s="740"/>
      <c r="F2" s="740"/>
      <c r="G2" s="741"/>
    </row>
    <row r="3" spans="1:7" ht="11.25" customHeight="1" thickTop="1" thickBot="1" x14ac:dyDescent="0.3">
      <c r="A3" s="732"/>
      <c r="B3" s="732"/>
      <c r="C3" s="732"/>
      <c r="D3" s="732"/>
      <c r="E3" s="732"/>
      <c r="F3" s="732"/>
      <c r="G3" s="732"/>
    </row>
    <row r="4" spans="1:7" ht="15" customHeight="1" x14ac:dyDescent="0.25">
      <c r="A4" s="762"/>
      <c r="B4" s="716" t="s">
        <v>135</v>
      </c>
      <c r="C4" s="717"/>
      <c r="D4" s="717"/>
      <c r="E4" s="717"/>
      <c r="F4" s="717"/>
      <c r="G4" s="718"/>
    </row>
    <row r="5" spans="1:7" ht="39.75" customHeight="1" thickBot="1" x14ac:dyDescent="0.3">
      <c r="A5" s="763"/>
      <c r="B5" s="719"/>
      <c r="C5" s="720"/>
      <c r="D5" s="720"/>
      <c r="E5" s="720"/>
      <c r="F5" s="720"/>
      <c r="G5" s="721"/>
    </row>
    <row r="6" spans="1:7" ht="15.75" thickTop="1" x14ac:dyDescent="0.25">
      <c r="A6" s="722"/>
      <c r="B6" s="724" t="s">
        <v>137</v>
      </c>
      <c r="C6" s="725"/>
      <c r="D6" s="725"/>
      <c r="E6" s="725"/>
      <c r="F6" s="725"/>
      <c r="G6" s="726"/>
    </row>
    <row r="7" spans="1:7" ht="114" customHeight="1" thickBot="1" x14ac:dyDescent="0.3">
      <c r="A7" s="723"/>
      <c r="B7" s="727"/>
      <c r="C7" s="728"/>
      <c r="D7" s="728"/>
      <c r="E7" s="728"/>
      <c r="F7" s="728"/>
      <c r="G7" s="729"/>
    </row>
    <row r="8" spans="1:7" ht="8.25" customHeight="1" thickBot="1" x14ac:dyDescent="0.3">
      <c r="A8" s="759"/>
      <c r="B8" s="759"/>
      <c r="C8" s="759"/>
      <c r="D8" s="759"/>
      <c r="E8" s="759"/>
      <c r="F8" s="759"/>
      <c r="G8" s="759"/>
    </row>
    <row r="9" spans="1:7" x14ac:dyDescent="0.25">
      <c r="A9" s="742"/>
      <c r="B9" s="745" t="s">
        <v>157</v>
      </c>
      <c r="C9" s="746"/>
      <c r="D9" s="746"/>
      <c r="E9" s="746"/>
      <c r="F9" s="746"/>
      <c r="G9" s="747"/>
    </row>
    <row r="10" spans="1:7" ht="42.75" customHeight="1" thickBot="1" x14ac:dyDescent="0.3">
      <c r="A10" s="743"/>
      <c r="B10" s="748"/>
      <c r="C10" s="749"/>
      <c r="D10" s="749"/>
      <c r="E10" s="749"/>
      <c r="F10" s="749"/>
      <c r="G10" s="750"/>
    </row>
    <row r="11" spans="1:7" ht="68.25" customHeight="1" thickTop="1" thickBot="1" x14ac:dyDescent="0.3">
      <c r="A11" s="70"/>
      <c r="B11" s="760" t="s">
        <v>138</v>
      </c>
      <c r="C11" s="760"/>
      <c r="D11" s="760"/>
      <c r="E11" s="760"/>
      <c r="F11" s="760"/>
      <c r="G11" s="761"/>
    </row>
    <row r="12" spans="1:7" ht="8.25" customHeight="1" thickBot="1" x14ac:dyDescent="0.3">
      <c r="A12" s="744"/>
      <c r="B12" s="744"/>
      <c r="C12" s="744"/>
      <c r="D12" s="744"/>
      <c r="E12" s="744"/>
      <c r="F12" s="744"/>
      <c r="G12" s="744"/>
    </row>
    <row r="13" spans="1:7" ht="14.45" customHeight="1" x14ac:dyDescent="0.25">
      <c r="A13" s="742"/>
      <c r="B13" s="745" t="s">
        <v>132</v>
      </c>
      <c r="C13" s="746"/>
      <c r="D13" s="746"/>
      <c r="E13" s="746"/>
      <c r="F13" s="746"/>
      <c r="G13" s="747"/>
    </row>
    <row r="14" spans="1:7" ht="27" customHeight="1" thickBot="1" x14ac:dyDescent="0.3">
      <c r="A14" s="743"/>
      <c r="B14" s="748"/>
      <c r="C14" s="749"/>
      <c r="D14" s="749"/>
      <c r="E14" s="749"/>
      <c r="F14" s="749"/>
      <c r="G14" s="750"/>
    </row>
    <row r="15" spans="1:7" ht="100.5" customHeight="1" thickTop="1" thickBot="1" x14ac:dyDescent="0.3">
      <c r="A15" s="70"/>
      <c r="B15" s="760" t="s">
        <v>136</v>
      </c>
      <c r="C15" s="760"/>
      <c r="D15" s="760"/>
      <c r="E15" s="760"/>
      <c r="F15" s="760"/>
      <c r="G15" s="761"/>
    </row>
    <row r="16" spans="1:7" ht="8.25" customHeight="1" thickBot="1" x14ac:dyDescent="0.3">
      <c r="A16" s="757"/>
      <c r="B16" s="758"/>
      <c r="C16" s="758"/>
      <c r="D16" s="758"/>
      <c r="E16" s="758"/>
      <c r="F16" s="758"/>
      <c r="G16" s="758"/>
    </row>
    <row r="17" spans="1:7" ht="33.75" customHeight="1" x14ac:dyDescent="0.25">
      <c r="A17" s="742"/>
      <c r="B17" s="745" t="s">
        <v>133</v>
      </c>
      <c r="C17" s="746"/>
      <c r="D17" s="746"/>
      <c r="E17" s="746"/>
      <c r="F17" s="746"/>
      <c r="G17" s="747"/>
    </row>
    <row r="18" spans="1:7" ht="15.75" thickBot="1" x14ac:dyDescent="0.3">
      <c r="A18" s="743"/>
      <c r="B18" s="748"/>
      <c r="C18" s="749"/>
      <c r="D18" s="749"/>
      <c r="E18" s="749"/>
      <c r="F18" s="749"/>
      <c r="G18" s="750"/>
    </row>
    <row r="19" spans="1:7" ht="15" customHeight="1" thickTop="1" x14ac:dyDescent="0.25">
      <c r="A19" s="71"/>
      <c r="B19" s="751" t="s">
        <v>139</v>
      </c>
      <c r="C19" s="752"/>
      <c r="D19" s="752"/>
      <c r="E19" s="752"/>
      <c r="F19" s="752"/>
      <c r="G19" s="753"/>
    </row>
    <row r="20" spans="1:7" ht="86.25" customHeight="1" thickBot="1" x14ac:dyDescent="0.3">
      <c r="A20" s="72"/>
      <c r="B20" s="754"/>
      <c r="C20" s="755"/>
      <c r="D20" s="755"/>
      <c r="E20" s="755"/>
      <c r="F20" s="755"/>
      <c r="G20" s="756"/>
    </row>
    <row r="21" spans="1:7" x14ac:dyDescent="0.25">
      <c r="A21" s="730"/>
      <c r="B21" s="730"/>
      <c r="C21" s="730"/>
      <c r="D21" s="730"/>
      <c r="E21" s="730"/>
      <c r="F21" s="730"/>
      <c r="G21" s="731"/>
    </row>
    <row r="22" spans="1:7" ht="15" customHeight="1" x14ac:dyDescent="0.25">
      <c r="A22" s="732"/>
      <c r="B22" s="732"/>
      <c r="C22" s="732"/>
      <c r="D22" s="732"/>
      <c r="E22" s="732"/>
      <c r="F22" s="732"/>
      <c r="G22" s="733"/>
    </row>
    <row r="23" spans="1:7" ht="15" customHeight="1" x14ac:dyDescent="0.25">
      <c r="A23" s="732"/>
      <c r="B23" s="732"/>
      <c r="C23" s="732"/>
      <c r="D23" s="732"/>
      <c r="E23" s="732"/>
      <c r="F23" s="732"/>
      <c r="G23" s="733"/>
    </row>
    <row r="24" spans="1:7" x14ac:dyDescent="0.25">
      <c r="A24" s="734"/>
      <c r="B24" s="734"/>
      <c r="C24" s="734"/>
      <c r="D24" s="734"/>
      <c r="E24" s="734"/>
      <c r="F24" s="734"/>
      <c r="G24" s="735"/>
    </row>
    <row r="25" spans="1:7" ht="15" customHeight="1" x14ac:dyDescent="0.25">
      <c r="A25" s="73"/>
      <c r="B25" s="74"/>
      <c r="C25" s="74"/>
      <c r="D25" s="74"/>
      <c r="E25" s="74"/>
      <c r="F25" s="74"/>
      <c r="G25" s="74"/>
    </row>
    <row r="26" spans="1:7" ht="15" customHeight="1" x14ac:dyDescent="0.25">
      <c r="A26" s="73"/>
      <c r="B26" s="74"/>
      <c r="C26" s="74"/>
      <c r="D26" s="74"/>
      <c r="E26" s="74"/>
      <c r="F26" s="74"/>
      <c r="G26" s="74"/>
    </row>
    <row r="27" spans="1:7" x14ac:dyDescent="0.25">
      <c r="A27" s="73"/>
      <c r="B27" s="73"/>
      <c r="C27" s="73"/>
      <c r="D27" s="73"/>
      <c r="E27" s="73"/>
      <c r="F27" s="73"/>
      <c r="G27" s="73"/>
    </row>
    <row r="28" spans="1:7" ht="15" customHeight="1" x14ac:dyDescent="0.25">
      <c r="A28" s="73"/>
      <c r="B28" s="74"/>
      <c r="C28" s="74"/>
      <c r="D28" s="74"/>
      <c r="E28" s="74"/>
      <c r="F28" s="74"/>
      <c r="G28" s="74"/>
    </row>
    <row r="29" spans="1:7" ht="15" customHeight="1" x14ac:dyDescent="0.25">
      <c r="A29" s="73"/>
      <c r="B29" s="74"/>
      <c r="C29" s="74"/>
      <c r="D29" s="74"/>
      <c r="E29" s="74"/>
      <c r="F29" s="74"/>
      <c r="G29" s="74"/>
    </row>
    <row r="30" spans="1:7" x14ac:dyDescent="0.25">
      <c r="A30" s="73"/>
      <c r="B30" s="73"/>
      <c r="C30" s="73"/>
      <c r="D30" s="73"/>
      <c r="E30" s="73"/>
      <c r="F30" s="73"/>
      <c r="G30" s="73"/>
    </row>
    <row r="31" spans="1:7" ht="15" customHeight="1" x14ac:dyDescent="0.25">
      <c r="A31" s="73"/>
      <c r="B31" s="74"/>
      <c r="C31" s="74"/>
      <c r="D31" s="74"/>
      <c r="E31" s="74"/>
      <c r="F31" s="74"/>
      <c r="G31" s="74"/>
    </row>
    <row r="32" spans="1:7" ht="15" customHeight="1" x14ac:dyDescent="0.25">
      <c r="A32" s="73"/>
      <c r="B32" s="74"/>
      <c r="C32" s="74"/>
      <c r="D32" s="74"/>
      <c r="E32" s="74"/>
      <c r="F32" s="74"/>
      <c r="G32" s="74"/>
    </row>
    <row r="33" spans="1:7" x14ac:dyDescent="0.25">
      <c r="A33" s="73"/>
      <c r="B33" s="73"/>
      <c r="C33" s="73"/>
      <c r="D33" s="73"/>
      <c r="E33" s="73"/>
      <c r="F33" s="73"/>
      <c r="G33" s="73"/>
    </row>
    <row r="34" spans="1:7" ht="15" customHeight="1" x14ac:dyDescent="0.25">
      <c r="A34" s="73"/>
      <c r="B34" s="74"/>
      <c r="C34" s="74"/>
      <c r="D34" s="74"/>
      <c r="E34" s="74"/>
      <c r="F34" s="74"/>
      <c r="G34" s="74"/>
    </row>
    <row r="35" spans="1:7" ht="15" customHeight="1" x14ac:dyDescent="0.25">
      <c r="A35" s="73"/>
      <c r="B35" s="74"/>
      <c r="C35" s="74"/>
      <c r="D35" s="74"/>
      <c r="E35" s="74"/>
      <c r="F35" s="74"/>
      <c r="G35" s="74"/>
    </row>
    <row r="36" spans="1:7" x14ac:dyDescent="0.25">
      <c r="A36" s="73"/>
      <c r="B36" s="73"/>
      <c r="C36" s="73"/>
      <c r="D36" s="73"/>
      <c r="E36" s="73"/>
      <c r="F36" s="73"/>
      <c r="G36" s="73"/>
    </row>
    <row r="37" spans="1:7" ht="15" customHeight="1" x14ac:dyDescent="0.25">
      <c r="A37" s="73"/>
      <c r="B37" s="74"/>
      <c r="C37" s="74"/>
      <c r="D37" s="74"/>
      <c r="E37" s="74"/>
      <c r="F37" s="74"/>
      <c r="G37" s="74"/>
    </row>
    <row r="38" spans="1:7" ht="15" customHeight="1" x14ac:dyDescent="0.25">
      <c r="A38" s="73"/>
      <c r="B38" s="74"/>
      <c r="C38" s="74"/>
      <c r="D38" s="74"/>
      <c r="E38" s="74"/>
      <c r="F38" s="74"/>
      <c r="G38" s="74"/>
    </row>
    <row r="39" spans="1:7" x14ac:dyDescent="0.25">
      <c r="A39" s="73"/>
      <c r="B39" s="73"/>
      <c r="C39" s="73"/>
      <c r="D39" s="73"/>
      <c r="E39" s="73"/>
      <c r="F39" s="73"/>
      <c r="G39" s="73"/>
    </row>
    <row r="40" spans="1:7" ht="15" customHeight="1" x14ac:dyDescent="0.25">
      <c r="A40" s="73"/>
      <c r="B40" s="74"/>
      <c r="C40" s="74"/>
      <c r="D40" s="74"/>
      <c r="E40" s="74"/>
      <c r="F40" s="74"/>
      <c r="G40" s="74"/>
    </row>
    <row r="41" spans="1:7" ht="15" customHeight="1" x14ac:dyDescent="0.25">
      <c r="A41" s="73"/>
      <c r="B41" s="74"/>
      <c r="C41" s="74"/>
      <c r="D41" s="74"/>
      <c r="E41" s="74"/>
      <c r="F41" s="74"/>
      <c r="G41" s="74"/>
    </row>
    <row r="42" spans="1:7" x14ac:dyDescent="0.25">
      <c r="A42" s="73"/>
      <c r="B42" s="73"/>
      <c r="C42" s="73"/>
      <c r="D42" s="73"/>
      <c r="E42" s="73"/>
      <c r="F42" s="73"/>
      <c r="G42" s="73"/>
    </row>
    <row r="43" spans="1:7" ht="15" customHeight="1" x14ac:dyDescent="0.25">
      <c r="A43" s="73"/>
      <c r="B43" s="74"/>
      <c r="C43" s="74"/>
      <c r="D43" s="74"/>
      <c r="E43" s="74"/>
      <c r="F43" s="74"/>
      <c r="G43" s="74"/>
    </row>
    <row r="44" spans="1:7" ht="15" customHeight="1" x14ac:dyDescent="0.25">
      <c r="A44" s="73"/>
      <c r="B44" s="74"/>
      <c r="C44" s="74"/>
      <c r="D44" s="74"/>
      <c r="E44" s="74"/>
      <c r="F44" s="74"/>
      <c r="G44" s="74"/>
    </row>
    <row r="45" spans="1:7" x14ac:dyDescent="0.25">
      <c r="A45" s="73"/>
      <c r="B45" s="73"/>
      <c r="C45" s="73"/>
      <c r="D45" s="73"/>
      <c r="E45" s="73"/>
      <c r="F45" s="73"/>
      <c r="G45" s="73"/>
    </row>
    <row r="46" spans="1:7" ht="15" customHeight="1" x14ac:dyDescent="0.25">
      <c r="A46" s="73"/>
      <c r="B46" s="74"/>
      <c r="C46" s="74"/>
      <c r="D46" s="74"/>
      <c r="E46" s="74"/>
      <c r="F46" s="74"/>
      <c r="G46" s="74"/>
    </row>
    <row r="47" spans="1:7" ht="15" customHeight="1" x14ac:dyDescent="0.25">
      <c r="A47" s="73"/>
      <c r="B47" s="74"/>
      <c r="C47" s="74"/>
      <c r="D47" s="74"/>
      <c r="E47" s="74"/>
      <c r="F47" s="74"/>
      <c r="G47" s="74"/>
    </row>
    <row r="48" spans="1:7" x14ac:dyDescent="0.25">
      <c r="A48" s="73"/>
      <c r="B48" s="73"/>
      <c r="C48" s="73"/>
      <c r="D48" s="73"/>
      <c r="E48" s="73"/>
      <c r="F48" s="73"/>
      <c r="G48" s="73"/>
    </row>
    <row r="49" spans="1:7" x14ac:dyDescent="0.25">
      <c r="A49" s="75"/>
      <c r="B49" s="75"/>
      <c r="C49" s="75"/>
      <c r="D49" s="75"/>
      <c r="E49" s="75"/>
      <c r="F49" s="75"/>
      <c r="G49" s="75"/>
    </row>
    <row r="50" spans="1:7" x14ac:dyDescent="0.25">
      <c r="A50" s="75"/>
      <c r="B50" s="75"/>
      <c r="C50" s="75"/>
      <c r="D50" s="75"/>
      <c r="E50" s="75"/>
      <c r="F50" s="75"/>
      <c r="G50" s="75"/>
    </row>
    <row r="51" spans="1:7" x14ac:dyDescent="0.25">
      <c r="A51" s="75"/>
      <c r="B51" s="75"/>
      <c r="C51" s="75"/>
      <c r="D51" s="75"/>
      <c r="E51" s="75"/>
      <c r="F51" s="75"/>
      <c r="G51" s="75"/>
    </row>
    <row r="52" spans="1:7" x14ac:dyDescent="0.25">
      <c r="A52" s="75"/>
      <c r="B52" s="75"/>
      <c r="C52" s="75"/>
      <c r="D52" s="75"/>
      <c r="E52" s="75"/>
      <c r="F52" s="75"/>
      <c r="G52" s="75"/>
    </row>
    <row r="53" spans="1:7" x14ac:dyDescent="0.25">
      <c r="A53" s="75"/>
      <c r="B53" s="75"/>
      <c r="C53" s="75"/>
      <c r="D53" s="75"/>
      <c r="E53" s="75"/>
      <c r="F53" s="75"/>
      <c r="G53" s="75"/>
    </row>
    <row r="54" spans="1:7" x14ac:dyDescent="0.25">
      <c r="A54" s="75"/>
      <c r="B54" s="75"/>
      <c r="C54" s="75"/>
      <c r="D54" s="75"/>
      <c r="E54" s="75"/>
      <c r="F54" s="75"/>
      <c r="G54" s="75"/>
    </row>
    <row r="55" spans="1:7" x14ac:dyDescent="0.25">
      <c r="A55" s="75"/>
      <c r="B55" s="75"/>
      <c r="C55" s="75"/>
      <c r="D55" s="75"/>
      <c r="E55" s="75"/>
      <c r="F55" s="75"/>
      <c r="G55" s="75"/>
    </row>
  </sheetData>
  <sheetProtection password="EB36" sheet="1" objects="1" scenarios="1" selectLockedCells="1" selectUnlockedCells="1"/>
  <mergeCells count="19">
    <mergeCell ref="B15:G15"/>
    <mergeCell ref="A3:G3"/>
    <mergeCell ref="A4:A5"/>
    <mergeCell ref="B4:G5"/>
    <mergeCell ref="A6:A7"/>
    <mergeCell ref="B6:G7"/>
    <mergeCell ref="A21:G24"/>
    <mergeCell ref="A1:G2"/>
    <mergeCell ref="A17:A18"/>
    <mergeCell ref="A12:G12"/>
    <mergeCell ref="A13:A14"/>
    <mergeCell ref="B13:G14"/>
    <mergeCell ref="B19:G20"/>
    <mergeCell ref="B17:G18"/>
    <mergeCell ref="A16:G16"/>
    <mergeCell ref="A8:G8"/>
    <mergeCell ref="A9:A10"/>
    <mergeCell ref="B9:G10"/>
    <mergeCell ref="B11:G11"/>
  </mergeCells>
  <pageMargins left="0.7" right="0.7" top="0.78740157499999996" bottom="0.78740157499999996"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Info über Datei</vt:lpstr>
      <vt:lpstr>Durchleuchtung,Indirekt,DSA,DVT</vt:lpstr>
      <vt:lpstr>Kopieren zusätzl. Blätter</vt:lpstr>
      <vt:lpstr>Fragen und Antworten</vt:lpstr>
      <vt:lpstr>'Durchleuchtung,Indirekt,DSA,DVT'!Druckbereich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Land OÖ</dc:creator>
  <cp:lastModifiedBy>Quass, Philipp</cp:lastModifiedBy>
  <cp:lastPrinted>2023-09-15T08:14:53Z</cp:lastPrinted>
  <dcterms:created xsi:type="dcterms:W3CDTF">2018-03-06T14:44:54Z</dcterms:created>
  <dcterms:modified xsi:type="dcterms:W3CDTF">2023-11-23T13:25:52Z</dcterms:modified>
</cp:coreProperties>
</file>