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Alle\Förderungswesen\2 DAF und QC  (Datenfiles und QuickCheck)\OBSOLET\DAF 2025\"/>
    </mc:Choice>
  </mc:AlternateContent>
  <xr:revisionPtr revIDLastSave="0" documentId="13_ncr:1_{0C5D1F74-1976-4543-90FE-8B59401FCCB4}" xr6:coauthVersionLast="47" xr6:coauthVersionMax="47" xr10:uidLastSave="{00000000-0000-0000-0000-000000000000}"/>
  <bookViews>
    <workbookView xWindow="-103" yWindow="-103" windowWidth="36112" windowHeight="19683" xr2:uid="{00000000-000D-0000-FFFF-FFFF00000000}"/>
  </bookViews>
  <sheets>
    <sheet name="Einnahmen-Ausgaben-Rechner" sheetId="11" r:id="rId1"/>
    <sheet name="Tabelle1" sheetId="13" state="hidden" r:id="rId2"/>
    <sheet name="PE-Berechnung"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1" i="11" l="1"/>
  <c r="I3" i="11" l="1"/>
  <c r="A46" i="11" s="1"/>
  <c r="A11" i="11" l="1"/>
  <c r="C68" i="11"/>
  <c r="A45" i="11"/>
  <c r="A44" i="11"/>
  <c r="A133" i="11"/>
  <c r="A134" i="11"/>
  <c r="A195" i="11"/>
  <c r="E38" i="11" l="1"/>
  <c r="F38" i="11"/>
  <c r="G38" i="11"/>
  <c r="D38" i="11"/>
  <c r="A38" i="11" l="1"/>
  <c r="E91" i="11"/>
  <c r="F91" i="11"/>
  <c r="G91" i="11"/>
  <c r="D91" i="11"/>
  <c r="D87" i="11"/>
  <c r="A33" i="11" l="1"/>
  <c r="A155" i="11" l="1"/>
  <c r="D132" i="11" l="1"/>
  <c r="H115" i="11"/>
  <c r="I115" i="11"/>
  <c r="D137" i="11" l="1"/>
  <c r="H138" i="11"/>
  <c r="I138" i="11"/>
  <c r="H139" i="11"/>
  <c r="I139" i="11"/>
  <c r="E117" i="11"/>
  <c r="F117" i="11"/>
  <c r="G117" i="11"/>
  <c r="D117" i="11"/>
  <c r="E133" i="11"/>
  <c r="F133" i="11"/>
  <c r="G133" i="11"/>
  <c r="D133" i="11"/>
  <c r="I158" i="11" l="1"/>
  <c r="H158" i="11"/>
  <c r="I157" i="11"/>
  <c r="H157" i="11"/>
  <c r="I150" i="11"/>
  <c r="H150" i="11"/>
  <c r="I149" i="11"/>
  <c r="H149" i="11"/>
  <c r="I148" i="11"/>
  <c r="H148" i="11"/>
  <c r="I147" i="11"/>
  <c r="H147" i="11"/>
  <c r="I146" i="11"/>
  <c r="H146" i="11"/>
  <c r="I140" i="11"/>
  <c r="H140" i="11"/>
  <c r="I121" i="11"/>
  <c r="H121" i="11"/>
  <c r="I120" i="11"/>
  <c r="H120" i="11"/>
  <c r="I117" i="11"/>
  <c r="H117" i="11"/>
  <c r="I116" i="11"/>
  <c r="H116" i="11"/>
  <c r="I114" i="11"/>
  <c r="H114" i="11"/>
  <c r="I113" i="11"/>
  <c r="H113" i="11"/>
  <c r="I112" i="11"/>
  <c r="H112" i="11"/>
  <c r="I111" i="11"/>
  <c r="H111" i="11"/>
  <c r="I110" i="11"/>
  <c r="H110" i="11"/>
  <c r="I109" i="11"/>
  <c r="H109" i="11"/>
  <c r="I108" i="11"/>
  <c r="H108" i="11"/>
  <c r="I107" i="11"/>
  <c r="H107" i="11"/>
  <c r="I106" i="11"/>
  <c r="H106" i="11"/>
  <c r="I105" i="11"/>
  <c r="H105" i="11"/>
  <c r="I104" i="11"/>
  <c r="H104" i="11"/>
  <c r="I103" i="11"/>
  <c r="H103" i="11"/>
  <c r="I102" i="11"/>
  <c r="H102" i="11"/>
  <c r="I101" i="11"/>
  <c r="H101" i="11"/>
  <c r="I100" i="11"/>
  <c r="H100" i="11"/>
  <c r="I99" i="11"/>
  <c r="H99" i="11"/>
  <c r="I98" i="11"/>
  <c r="H98" i="11"/>
  <c r="I97" i="11"/>
  <c r="H97" i="11"/>
  <c r="I96" i="11"/>
  <c r="H96" i="11"/>
  <c r="I95" i="11"/>
  <c r="H95" i="11"/>
  <c r="I94" i="11"/>
  <c r="H94" i="11"/>
  <c r="I93" i="11"/>
  <c r="H93" i="11"/>
  <c r="I90" i="11"/>
  <c r="H90" i="11"/>
  <c r="I89" i="11"/>
  <c r="H89" i="11"/>
  <c r="I88" i="11"/>
  <c r="H88" i="11"/>
  <c r="I86" i="11"/>
  <c r="H86" i="11"/>
  <c r="I85" i="11"/>
  <c r="H85" i="11"/>
  <c r="I83" i="11"/>
  <c r="H83" i="11"/>
  <c r="I81" i="11"/>
  <c r="H81" i="11"/>
  <c r="I80" i="11"/>
  <c r="H80" i="11"/>
  <c r="I79" i="11"/>
  <c r="H79" i="11"/>
  <c r="I78" i="11"/>
  <c r="H78" i="11"/>
  <c r="I77" i="11"/>
  <c r="H77" i="11"/>
  <c r="I76" i="11"/>
  <c r="H76" i="11"/>
  <c r="I75" i="11"/>
  <c r="H75" i="11"/>
  <c r="I74" i="11"/>
  <c r="H74" i="11"/>
  <c r="I73" i="11"/>
  <c r="H73" i="11"/>
  <c r="I72" i="11"/>
  <c r="H72" i="11"/>
  <c r="I71" i="11"/>
  <c r="H71" i="11"/>
  <c r="I70" i="11"/>
  <c r="H70" i="11"/>
  <c r="I69" i="11"/>
  <c r="H69" i="11"/>
  <c r="I68" i="11"/>
  <c r="H68" i="11"/>
  <c r="I67" i="11"/>
  <c r="H67" i="11"/>
  <c r="I66" i="11"/>
  <c r="H66" i="11"/>
  <c r="I45" i="11"/>
  <c r="H45" i="11"/>
  <c r="I44" i="11"/>
  <c r="H44" i="11"/>
  <c r="I37" i="11"/>
  <c r="H37" i="11"/>
  <c r="I36" i="11"/>
  <c r="H36" i="11"/>
  <c r="I35" i="11"/>
  <c r="H35" i="11"/>
  <c r="I34" i="11"/>
  <c r="H34" i="11"/>
  <c r="D3" i="11"/>
  <c r="G39" i="12" l="1"/>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8" i="12"/>
  <c r="E151" i="11"/>
  <c r="F151" i="11"/>
  <c r="G151" i="11"/>
  <c r="D151" i="11"/>
  <c r="G40" i="12" l="1"/>
  <c r="I151" i="11"/>
  <c r="H151" i="11"/>
  <c r="E156" i="11"/>
  <c r="E159" i="11" s="1"/>
  <c r="F156" i="11"/>
  <c r="F159" i="11" s="1"/>
  <c r="G156" i="11"/>
  <c r="G159" i="11" s="1"/>
  <c r="D156" i="11"/>
  <c r="D160" i="11" l="1"/>
  <c r="D159" i="11"/>
  <c r="G160" i="11"/>
  <c r="I156" i="11"/>
  <c r="H156" i="11"/>
  <c r="F160" i="11"/>
  <c r="E160" i="11"/>
  <c r="G33" i="11"/>
  <c r="G87" i="11" s="1"/>
  <c r="F33" i="11"/>
  <c r="F87" i="11" s="1"/>
  <c r="E33" i="11"/>
  <c r="E87" i="11" l="1"/>
  <c r="E132" i="11"/>
  <c r="G137" i="11"/>
  <c r="G132" i="11"/>
  <c r="E137" i="11"/>
  <c r="F137" i="11"/>
  <c r="F132" i="11"/>
  <c r="H33" i="11"/>
  <c r="A160" i="11"/>
  <c r="I159" i="11"/>
  <c r="H159" i="11"/>
  <c r="G155" i="11"/>
  <c r="F155" i="11"/>
  <c r="E155" i="11"/>
  <c r="D155" i="11"/>
  <c r="G145" i="11"/>
  <c r="F145" i="11"/>
  <c r="E145" i="11"/>
  <c r="D145" i="11"/>
  <c r="G141" i="11"/>
  <c r="F141" i="11"/>
  <c r="E141" i="11"/>
  <c r="D141" i="11"/>
  <c r="H155" i="11" l="1"/>
  <c r="H137" i="11"/>
  <c r="H132" i="11"/>
  <c r="H126" i="11"/>
  <c r="H145" i="11"/>
  <c r="H43" i="11"/>
  <c r="H87" i="11"/>
  <c r="I141" i="11"/>
  <c r="H141" i="11"/>
  <c r="H92" i="11"/>
  <c r="H65" i="11"/>
  <c r="E92" i="11"/>
  <c r="F92" i="11"/>
  <c r="G92" i="11"/>
  <c r="D92" i="11"/>
  <c r="G129" i="11"/>
  <c r="F129" i="11"/>
  <c r="E129" i="11"/>
  <c r="D129" i="11"/>
  <c r="H129" i="11" l="1"/>
  <c r="E82" i="11"/>
  <c r="E122" i="11"/>
  <c r="F82" i="11"/>
  <c r="F122" i="11"/>
  <c r="G82" i="11"/>
  <c r="G122" i="11"/>
  <c r="D82" i="11"/>
  <c r="D134" i="11" s="1"/>
  <c r="D122" i="11"/>
  <c r="D126" i="11"/>
  <c r="E126" i="11"/>
  <c r="F126" i="11"/>
  <c r="G126" i="11"/>
  <c r="E65" i="11"/>
  <c r="F65" i="11"/>
  <c r="G65" i="11"/>
  <c r="D65" i="11"/>
  <c r="E50" i="11"/>
  <c r="F50" i="11"/>
  <c r="G50" i="11"/>
  <c r="D50" i="11"/>
  <c r="E43" i="11"/>
  <c r="F43" i="11"/>
  <c r="G43" i="11"/>
  <c r="D43" i="11"/>
  <c r="I122" i="11" l="1"/>
  <c r="H122" i="11"/>
  <c r="H133" i="11"/>
  <c r="F134" i="11"/>
  <c r="H82" i="11"/>
  <c r="I82" i="11"/>
  <c r="H91" i="11"/>
  <c r="I91" i="11"/>
  <c r="G134" i="11"/>
  <c r="E134" i="11"/>
  <c r="E118" i="11"/>
  <c r="G118" i="11"/>
  <c r="F118" i="11"/>
  <c r="D118" i="11"/>
  <c r="D162" i="11" l="1"/>
  <c r="D163" i="11" s="1"/>
  <c r="D164" i="11" s="1"/>
  <c r="D130" i="11" s="1"/>
  <c r="D128" i="11"/>
  <c r="G162" i="11"/>
  <c r="G163" i="11" s="1"/>
  <c r="G164" i="11" s="1"/>
  <c r="G130" i="11" s="1"/>
  <c r="G128" i="11"/>
  <c r="E162" i="11"/>
  <c r="E163" i="11" s="1"/>
  <c r="E164" i="11" s="1"/>
  <c r="E130" i="11" s="1"/>
  <c r="E128" i="11"/>
  <c r="F162" i="11"/>
  <c r="F128" i="11"/>
  <c r="H134" i="11"/>
  <c r="I118" i="11"/>
  <c r="H118" i="11"/>
  <c r="G127" i="11"/>
  <c r="E127" i="11"/>
  <c r="E119" i="11"/>
  <c r="E123" i="11" s="1"/>
  <c r="G119" i="11"/>
  <c r="G123" i="11" s="1"/>
  <c r="F119" i="11"/>
  <c r="F123" i="11" s="1"/>
  <c r="F127" i="11"/>
  <c r="D127" i="11"/>
  <c r="D119" i="11"/>
  <c r="D123" i="11" s="1"/>
  <c r="H127" i="11" l="1"/>
  <c r="H128" i="11"/>
  <c r="I119" i="11"/>
  <c r="H119" i="11"/>
  <c r="H162" i="11"/>
  <c r="I162" i="11"/>
  <c r="F163" i="11"/>
  <c r="I163" i="11" l="1"/>
  <c r="H163" i="11"/>
  <c r="F164" i="11"/>
  <c r="F130" i="11" s="1"/>
  <c r="H130" i="11" s="1"/>
  <c r="I123" i="11" l="1"/>
  <c r="H123" i="11"/>
  <c r="I164" i="11"/>
  <c r="H16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Grubmüller</author>
  </authors>
  <commentList>
    <comment ref="D4" authorId="0" shapeId="0" xr:uid="{00000000-0006-0000-0200-000001000000}">
      <text>
        <r>
          <rPr>
            <sz val="8"/>
            <color indexed="81"/>
            <rFont val="Tahoma"/>
            <family val="2"/>
          </rPr>
          <t xml:space="preserve">Wochenarbeitszeit in Stunden (38, 40 .. Wochenstunden)
</t>
        </r>
      </text>
    </comment>
  </commentList>
</comments>
</file>

<file path=xl/sharedStrings.xml><?xml version="1.0" encoding="utf-8"?>
<sst xmlns="http://schemas.openxmlformats.org/spreadsheetml/2006/main" count="190" uniqueCount="166">
  <si>
    <t>Abfertigungen</t>
  </si>
  <si>
    <t>Aus- und Weiterbildung</t>
  </si>
  <si>
    <t>Fremdpersonal/Honorare</t>
  </si>
  <si>
    <t>Lebensmittel/Verpflegung</t>
  </si>
  <si>
    <t>Instandhaltung</t>
  </si>
  <si>
    <t>KFZ- und Transportkosten</t>
  </si>
  <si>
    <t>Reise- und Fahrtkosten</t>
  </si>
  <si>
    <t>Betriebskosten</t>
  </si>
  <si>
    <t>Büromaterial, EDV</t>
  </si>
  <si>
    <t>Rechts- und Beratungskosten</t>
  </si>
  <si>
    <t>Telefon, Fax, Porto</t>
  </si>
  <si>
    <t>Versicherungen</t>
  </si>
  <si>
    <t>Spenden</t>
  </si>
  <si>
    <t>Mitgliedsbeiträge an Dachverbände</t>
  </si>
  <si>
    <t>Mitgliedsbeiträge</t>
  </si>
  <si>
    <t>Subvention Bund / BSB</t>
  </si>
  <si>
    <t>Subvention andere Bundesländer</t>
  </si>
  <si>
    <t>Subvention Sozialhilfeverband / Magistrat</t>
  </si>
  <si>
    <t>Subvention Europäische Union</t>
  </si>
  <si>
    <t>Subvention Arbeitsmarktservice</t>
  </si>
  <si>
    <t>Gemeinnützig gem. § 34 ff BAO (Ja / Nein)</t>
  </si>
  <si>
    <t>Anschrift der Organisation</t>
  </si>
  <si>
    <t>Zielgruppe der Organisation</t>
  </si>
  <si>
    <t>Subvention von Krankenkassen / SV-Träger</t>
  </si>
  <si>
    <t>Energie (Heizung, Strom)</t>
  </si>
  <si>
    <t>Summe Personalausgaben</t>
  </si>
  <si>
    <t>Sonstige Ausgaben</t>
  </si>
  <si>
    <t>Ausgaben für Betreute</t>
  </si>
  <si>
    <t>Beilage zum Antrag</t>
  </si>
  <si>
    <t>Verwendungsnachweis</t>
  </si>
  <si>
    <t>3  Evidenzkonten</t>
  </si>
  <si>
    <t>Telefonische Erreichbarkeit bei inhaltlichen Fragen</t>
  </si>
  <si>
    <t>Telefonische Erreichbarkeit bei buchhalterischen Fragen</t>
  </si>
  <si>
    <t>Unterrichts- und Schulungsmaterial (Klienten)</t>
  </si>
  <si>
    <t>Δ rel.</t>
  </si>
  <si>
    <t>Ansprechperson bei inhaltlichen Rückfragen</t>
  </si>
  <si>
    <t xml:space="preserve">Ansprechperson bei buchhalterischen Rückfragen </t>
  </si>
  <si>
    <t>Finanzerträge</t>
  </si>
  <si>
    <t>Finanzaufwendungen</t>
  </si>
  <si>
    <t>Summe Finanzergebnis</t>
  </si>
  <si>
    <t>Betriebsergebnis bzw. Betriebserfolg (EBIT)</t>
  </si>
  <si>
    <t>Summe betriebliche Einnahmen</t>
  </si>
  <si>
    <t>Personalausgaben in % der betrieblichen Ausgaben</t>
  </si>
  <si>
    <t>Sonstige Sozialkosten</t>
  </si>
  <si>
    <t>Miete, Pacht, Leasing</t>
  </si>
  <si>
    <t>Werbung, Öffentlichkeitsarbeit</t>
  </si>
  <si>
    <t>Tätigkeitsgebiet (z.B. Bezirk, OÖ, Österreichweit, EU-weit)</t>
  </si>
  <si>
    <t>Abschreibungen (Absetzung für Abnutzung)</t>
  </si>
  <si>
    <t xml:space="preserve">
Prüfungsvermerke --&gt; siehe Notizfeld im elektronischen Akt.</t>
  </si>
  <si>
    <t>Löhne, Gehälter inkl. Nebenkosten Mitarbeiter</t>
  </si>
  <si>
    <t xml:space="preserve">offene Forderungen </t>
  </si>
  <si>
    <t>offene Verbindlichkeiten</t>
  </si>
  <si>
    <r>
      <t>Endbestände per 31.12 .(</t>
    </r>
    <r>
      <rPr>
        <sz val="6"/>
        <rFont val="Arial"/>
        <family val="2"/>
      </rPr>
      <t>bzw. am Ende des Wirtschaftsjahres)</t>
    </r>
  </si>
  <si>
    <t>Hilfs- und Verbrauchsmaterial</t>
  </si>
  <si>
    <t>Geringwertige Wirtschaftsgüter (GWG)</t>
  </si>
  <si>
    <t>Ausgaben</t>
  </si>
  <si>
    <t>Einnahmen</t>
  </si>
  <si>
    <t>Jahresüberschuss/ -fehlbetrag</t>
  </si>
  <si>
    <t>1  Stammdaten</t>
  </si>
  <si>
    <t>Bank</t>
  </si>
  <si>
    <t>Wenn sich die Daten auf eine bestimmte Sparte beziehen, bitte nebenstehend die Spartenbezeichnung angeben.</t>
  </si>
  <si>
    <t>Daten zur Organisation:</t>
  </si>
  <si>
    <t>Zweck der Förderung</t>
  </si>
  <si>
    <t>Anzahl der Beschäftigten in Personen (Kopfzahl)</t>
  </si>
  <si>
    <t>Anzahl der Beschäftigten in Vollzeitäquivalenten (PE)</t>
  </si>
  <si>
    <t>Anfangsbestand per 1.1.</t>
  </si>
  <si>
    <t>- Verbrauch</t>
  </si>
  <si>
    <t>= Endbestand per 31.12.</t>
  </si>
  <si>
    <t>= Betriebsausgaben</t>
  </si>
  <si>
    <t>Zweck der Organisation (bzw. Sparte)</t>
  </si>
  <si>
    <t>Ausgaben Overhead gesamt</t>
  </si>
  <si>
    <t>ZVR-Zahl (Zentrales Vereinsregister) bzw. Firmenbuch-Nr.</t>
  </si>
  <si>
    <t>Teilbereich (Sparte) des Unternehmens/Vereins</t>
  </si>
  <si>
    <t>Name der Organisation (gemäß  ZVR/Firmenbuch)</t>
  </si>
  <si>
    <t>Abrechnungsperiode (Wirtschaftsjahr) von ... bis ...</t>
  </si>
  <si>
    <t>Stundenwoche (38 Std., 40 Std., ...)</t>
  </si>
  <si>
    <t>davon operativ tätiges Personal (PE)</t>
  </si>
  <si>
    <t>davon Personal im Overhead (PE)</t>
  </si>
  <si>
    <t>Einnahmen Verkauf von Produkten/Dienstleist.</t>
  </si>
  <si>
    <t>Einnahmen Durchführung von Veranstaltungen</t>
  </si>
  <si>
    <t>Einnahmen Vermietungen (Mieterlöse)</t>
  </si>
  <si>
    <t>Einnahmen Sonstiges</t>
  </si>
  <si>
    <t>Einnahmen Fahrdienste (Fahrtkostenersätze)</t>
  </si>
  <si>
    <t>Subvention Sonstiges</t>
  </si>
  <si>
    <t>Summe der betrieblichen Ausgaben</t>
  </si>
  <si>
    <t>+ Zuschreibung</t>
  </si>
  <si>
    <t>+ Auflösung Abfertigungsrückstellungen</t>
  </si>
  <si>
    <r>
      <t xml:space="preserve">Löhne, Gehälter inkl. Nebenkosten Mitarbeiter </t>
    </r>
    <r>
      <rPr>
        <sz val="7"/>
        <color theme="1" tint="0.499984740745262"/>
        <rFont val="Arial"/>
        <family val="2"/>
      </rPr>
      <t>(Pos. 6010)</t>
    </r>
  </si>
  <si>
    <t>davon Löhne, Gehälter u. LNK operativ tätiges Personal</t>
  </si>
  <si>
    <t>davon Löhne, Gehälter u. LNK Personal im Overhead</t>
  </si>
  <si>
    <t>%-Anteil Löhne, Gehälter u. LNK Personal im Overhead</t>
  </si>
  <si>
    <t>2  Entwicklung der Förderungshöhe</t>
  </si>
  <si>
    <t>- Dotierung Abfertigungsrückstellungen</t>
  </si>
  <si>
    <t xml:space="preserve">- Abschreibung </t>
  </si>
  <si>
    <t>%-Anteil Ausgaben Overhead an Gesamtausgaben</t>
  </si>
  <si>
    <t xml:space="preserve">PERSONALEINHEITEN (PE) </t>
  </si>
  <si>
    <t>Jahr</t>
  </si>
  <si>
    <t>Wochenarbeitszeit lt. Kollektivvertrag</t>
  </si>
  <si>
    <t>Name (Fam- und Vorname)</t>
  </si>
  <si>
    <t>Tätigkeit</t>
  </si>
  <si>
    <r>
      <t xml:space="preserve">Beschäftigungs-ausmaß
</t>
    </r>
    <r>
      <rPr>
        <sz val="9"/>
        <rFont val="Arial"/>
        <family val="2"/>
      </rPr>
      <t>(in Wo.Std.)</t>
    </r>
  </si>
  <si>
    <t xml:space="preserve">Beschäftigungsdauer </t>
  </si>
  <si>
    <t>PE</t>
  </si>
  <si>
    <t>von:</t>
  </si>
  <si>
    <t>bis:</t>
  </si>
  <si>
    <t>Mustermann Claudia</t>
  </si>
  <si>
    <t>FSB "A"</t>
  </si>
  <si>
    <t>Summe</t>
  </si>
  <si>
    <t>Vorsteuerabzugsberechtigt (Ja / Nein)</t>
  </si>
  <si>
    <t>Trägerinterne Umlagekosten (Overhead)</t>
  </si>
  <si>
    <r>
      <t xml:space="preserve">Sonstige Aufwendungen Overhead
</t>
    </r>
    <r>
      <rPr>
        <sz val="7"/>
        <color theme="1" tint="0.499984740745262"/>
        <rFont val="Calibri"/>
        <family val="2"/>
      </rPr>
      <t>Summe</t>
    </r>
    <r>
      <rPr>
        <sz val="7"/>
        <color theme="1" tint="0.499984740745262"/>
        <rFont val="Arial"/>
        <family val="2"/>
      </rPr>
      <t xml:space="preserve"> Aufwendungen (abzüglich 6010, 7810, 7821, 7900) * o.a. %-Satz + 7900 zur Gänze</t>
    </r>
  </si>
  <si>
    <t>Bitte um Angabe, ob sich die nachfolgenden Angaben auf das gesamte Unternehmen oder nur auf einen Teilbereich (Sparte) des Unternehmens beziehen (bitte mittels Auswahlfeld "X" auswählen).</t>
  </si>
  <si>
    <t>5  Begründung von Abweichungen</t>
  </si>
  <si>
    <t>Reisekostenersatz ehrenamtliche Funktionäre</t>
  </si>
  <si>
    <t>Sachaufwand ehrenamtliche Funktionäre</t>
  </si>
  <si>
    <t>Abfertigungsrückstellung Dot (+), Auflösung (-)</t>
  </si>
  <si>
    <t>Spendengütesiegel (Ja / Nein)</t>
  </si>
  <si>
    <r>
      <rPr>
        <u/>
        <sz val="8"/>
        <rFont val="Arial"/>
        <family val="2"/>
      </rPr>
      <t>Ausfüllvorgabe:</t>
    </r>
    <r>
      <rPr>
        <sz val="8"/>
        <rFont val="Arial"/>
        <family val="2"/>
      </rPr>
      <t xml:space="preserve"> Die Evidenzkonten sind immer für das gesamte Unternehmen anzugeben (unabhängig davon, ob im gegenständlichen Datenfile das gesamte Unternehmen oder nur ein Teilbereich bzw. Sparte des Unternehmens dargestellt wird).</t>
    </r>
  </si>
  <si>
    <r>
      <rPr>
        <u/>
        <sz val="7"/>
        <rFont val="Arial"/>
        <family val="2"/>
      </rPr>
      <t xml:space="preserve">
Ausfüllvorgabe:</t>
    </r>
    <r>
      <rPr>
        <sz val="7"/>
        <rFont val="Arial"/>
        <family val="2"/>
      </rPr>
      <t xml:space="preserve"> All jene Personen, die nicht unmittelbar Dienst am Kunden/Klienten erbringen, zählen zum Overhead. Es handelt sich hier insbesondere um folgende Berufsgruppen: Geschäftsleitung, Zentralverwaltung, Sekretariat, Lohnverrechnung, Buchhaltung, Arbeitsmedizinischer Dienst, Sicherheitsfachkraft, Betriebsrat, Reinigungspersonal usw. Sofern bestimmte Berufsgruppen nur anteilig Dienst am Kunden/Klienten verrichten, ist eine anteilsmäßige Aufteilung vorzunehmen.</t>
    </r>
  </si>
  <si>
    <t xml:space="preserve">
Auf Basis der anteiligen Gehaltskosten am Overhead (Einzelkosten) werden die restlichen Ausgaben (Gemeinkosten) den Overheadkosten zugerechnet. Die beiden Kostenpositionen 7810 u. 7821 sind hiervon ausgenommen, da es sich hierbei um Kosten handelt, die alleinig den Kunden/Klienten zuordenbar sind. Die Pos. 7900 "trägerinterne Umlagekosten (Overhead)" wird zur Gänze bei den Overheadkosten berücksichtigt.</t>
  </si>
  <si>
    <r>
      <rPr>
        <u/>
        <sz val="8"/>
        <rFont val="Arial"/>
        <family val="2"/>
      </rPr>
      <t>Ausfüllvorgabe:</t>
    </r>
    <r>
      <rPr>
        <sz val="8"/>
        <rFont val="Arial"/>
        <family val="2"/>
      </rPr>
      <t xml:space="preserve"> Abweichungen von </t>
    </r>
    <r>
      <rPr>
        <b/>
        <sz val="8"/>
        <rFont val="Arial"/>
        <family val="2"/>
      </rPr>
      <t xml:space="preserve">&gt; 5 % (relativ) </t>
    </r>
    <r>
      <rPr>
        <b/>
        <u/>
        <sz val="8"/>
        <rFont val="Arial"/>
        <family val="2"/>
      </rPr>
      <t>und gleichzeitig</t>
    </r>
    <r>
      <rPr>
        <b/>
        <sz val="8"/>
        <rFont val="Arial"/>
        <family val="2"/>
      </rPr>
      <t xml:space="preserve"> &gt; 1.000 € (absolut) </t>
    </r>
    <r>
      <rPr>
        <sz val="8"/>
        <rFont val="Arial"/>
        <family val="2"/>
      </rPr>
      <t xml:space="preserve">sind zu begründen. Dies bezieht sich auf die unter Punkt 4 ausgewiesenen Abweichungen bei den einzelnen Einnahmen und Ausgaben. </t>
    </r>
  </si>
  <si>
    <t>4  Einnahmen-Ausgaben-Rechnung (E/A-Rechnung)</t>
  </si>
  <si>
    <t>Summe Sachausgaben</t>
  </si>
  <si>
    <t>Summe betriebliche Ausgaben</t>
  </si>
  <si>
    <t>7  Raum für Anmerkungen des Antragstellers bzw. Förderungsnehmers</t>
  </si>
  <si>
    <t>10  Bestätigung des Wirtschaftsprüfers (Fachgutachten PG 13)</t>
  </si>
  <si>
    <t>Sachausgaben in % der betrieblichen Ausgaben</t>
  </si>
  <si>
    <t xml:space="preserve">Durchschnittliches Gehalt (inkl. GNK) je PE </t>
  </si>
  <si>
    <t>Datenfile E/A-Rechnung</t>
  </si>
  <si>
    <r>
      <rPr>
        <u/>
        <sz val="7"/>
        <rFont val="Arial"/>
        <family val="2"/>
      </rPr>
      <t>Ausfüllvorgabe:</t>
    </r>
    <r>
      <rPr>
        <sz val="7"/>
        <rFont val="Arial"/>
        <family val="2"/>
      </rPr>
      <t xml:space="preserve"> Beachten Sie hier bitte die entsprechenden Hinweise der Ausfüllhilfe (Abschnitt 2) sowie zur Unterstützung das Tabellenblatt "PE-Berechnung". Wenn sich der Datenfile nur auf eine "Sparte "bezieht, ist nur das der Sparte zugeordnete Personal einzutragen.</t>
    </r>
  </si>
  <si>
    <t>4.2 Mitgliedsbeiträge und Spenden</t>
  </si>
  <si>
    <t>Evidenzkonto; aus Einnahmen von Mitgliedsbeiträgen und von 33 % der Spenden angesammelte Mittel (ab 2020)</t>
  </si>
  <si>
    <t>Jährliche Ausgaben des gesamten Unternehmens / gesamten Vereins</t>
  </si>
  <si>
    <t>4.1 Kennzahlen</t>
  </si>
  <si>
    <t>gesamtes Unternehmen/
Gesamt-Verein</t>
  </si>
  <si>
    <t>Anlagevermögen gesamt</t>
  </si>
  <si>
    <t>Wertpapiere langfristig gebunden (&gt; 3 Monate)</t>
  </si>
  <si>
    <t>Kassa</t>
  </si>
  <si>
    <t>Darlehen</t>
  </si>
  <si>
    <t>-</t>
  </si>
  <si>
    <r>
      <rPr>
        <i/>
        <u/>
        <sz val="7"/>
        <rFont val="Arial"/>
        <family val="2"/>
      </rPr>
      <t>Als Beilagen sind verpflichtend anzufügen:</t>
    </r>
    <r>
      <rPr>
        <i/>
        <sz val="7"/>
        <rFont val="Arial"/>
        <family val="2"/>
      </rPr>
      <t xml:space="preserve"> 
Kopien der letzten Sparbuchseiten, Kontoauszüge bei Giro- und Wertpapierkonten - jeweils zum Letzten des Wirtschaftsjahres (i.d.R. 31.12.).
Unter Punkt 6 sind die Beträge auf den Girokonten, Sparbüchern u. Wertpapierdepots näher zu erläutern.</t>
    </r>
  </si>
  <si>
    <t>(-) Personalzuschüsse (COVID, AMS etc.)</t>
  </si>
  <si>
    <t>Reinigungsmaterial, Fremdreinigung</t>
  </si>
  <si>
    <t>Gebühren, Abgaben</t>
  </si>
  <si>
    <t>6 Bestände auf Girokonten, Sparbüchern u. Wertpapierdepots</t>
  </si>
  <si>
    <r>
      <rPr>
        <b/>
        <u/>
        <sz val="8"/>
        <rFont val="Arial"/>
        <family val="2"/>
      </rPr>
      <t>Allgemeiner Hinweis:</t>
    </r>
    <r>
      <rPr>
        <b/>
        <sz val="8"/>
        <rFont val="Arial"/>
        <family val="2"/>
      </rPr>
      <t xml:space="preserve"> Für die Befüllung des gegenständlichen Datenfiles sind die in diesem File angeführten Ausfüllvorgaben sowie die Ausfüllhilfe verpflichtend zu beachten.</t>
    </r>
  </si>
  <si>
    <t xml:space="preserve">
Der Wirtschaftsprüfer hat seine Bestätigung im Rahmen einer sonstigen Prüfung nach Fachgutachten PG 13 zu erstellen.
Die Bestätigung umfasst insbesondere folgende Aussagen:
- Die Ist-Zahlen der Blöcke 3 und 4 wurden aus der Buchhaltung abgeleitet bzw. mit der Buchhaltung abgestimmt.
- Die vom Land OÖ vorgegebenen Richtlinien wurden eingehalten. Konkret waren folgende Richtlinien und Vorgaben zu beachten:</t>
  </si>
  <si>
    <t xml:space="preserve">
*  Allgemeine Förderungsrichtlinien des Landes Oberösterreich sowie die Förderungserklärung
*  Einhaltung der Vorgaben, die sich aus der Ausfüllhilfe für den Datenfile ergeben
*  Auflagen und Vorgaben, die sich aus dem Zusageschreiben oder etwaigen Mängelschreiben (nachfolgend aufgelistet) ergeben. 
             o Zusageschreiben vom …
             o Mangelschreiben vom …
             o …………………………………. 
* Sonstige relevante Vorgaben und Richtlinien (nachfolgend aufgelistet):
            o ………………………....
            o ……………………….…</t>
  </si>
  <si>
    <r>
      <rPr>
        <u/>
        <sz val="8"/>
        <rFont val="Arial"/>
        <family val="2"/>
      </rPr>
      <t>Ausfüllvorgabe:</t>
    </r>
    <r>
      <rPr>
        <sz val="8"/>
        <rFont val="Arial"/>
        <family val="2"/>
      </rPr>
      <t xml:space="preserve"> Diese Bestätigung ist erforderlich, wenn der gegenständliche Datenfile (auch) als Verwendungsnachweis dient.
Ich (Wir) bestätige(n) hiermit, dass der vorliegende Datenfile nach bestem Wissen und Gewissen sowie unter Maßgabe der Vorgaben des Landes OÖ (Ausfüllvorgaben im Datenfile sowie die Ausfüllhilfe) ausgefüllt worden ist.
Zudem wird bestätigt, dass ich (wir) die lt. Vereinsgesetz vorgeschriebenen Prüftätigkeiten wahrgenommen haben.
Es wird bestätigt, dass hinsichtlich der angegebenen förderbaren Ausgaben sämtliche Förderungen und Subventionen anderer Förderstellen im Datenfile vollständig ausgewiesen sind.</t>
    </r>
  </si>
  <si>
    <t>Es wird hiermit bestätigt, dass der vorliegende Datenfile vollständig und richtig erstellt wurde.</t>
  </si>
  <si>
    <t>8  Rechtsgültige Unterfertigung</t>
  </si>
  <si>
    <t>Land OÖ; Abteilung Kinder- und Jugendhilfe</t>
  </si>
  <si>
    <t>Land OÖ; Abteilung Soziales</t>
  </si>
  <si>
    <r>
      <rPr>
        <u/>
        <sz val="8"/>
        <rFont val="Arial"/>
        <family val="2"/>
      </rPr>
      <t>Ausfüllvorgabe:</t>
    </r>
    <r>
      <rPr>
        <sz val="8"/>
        <rFont val="Arial"/>
        <family val="2"/>
      </rPr>
      <t xml:space="preserve"> Wir ersuchen a) um konkrete Angabe, welche Girokonten, Sparbücher u. Wertpapierdepots im Einzelnen geführt werden (Angabe der Konto- bzw. Sparbuchnummer sowie des Geldinstituts) b) um Angabe des Zwecks sowie c) um Angabe des jeweiligen Geldbestands zum Letzten des Wirtschaftsjahres (i.d.R. der 31.12). </t>
    </r>
  </si>
  <si>
    <r>
      <t>Wertpapiere kurzfristig verfügbar (</t>
    </r>
    <r>
      <rPr>
        <sz val="7"/>
        <rFont val="Calibri"/>
        <family val="2"/>
      </rPr>
      <t>≤</t>
    </r>
    <r>
      <rPr>
        <sz val="7"/>
        <rFont val="Arial"/>
        <family val="2"/>
      </rPr>
      <t xml:space="preserve"> 3 Monate)</t>
    </r>
  </si>
  <si>
    <r>
      <t xml:space="preserve">9  Bestätigung der Rechnungsprüfer/Abschlussprüfer bei Vereinen </t>
    </r>
    <r>
      <rPr>
        <sz val="10"/>
        <color indexed="9"/>
        <rFont val="Arial"/>
        <family val="2"/>
      </rPr>
      <t>(§ 5 Abs. 5 VerG)</t>
    </r>
  </si>
  <si>
    <t xml:space="preserve">+ Zuführung </t>
  </si>
  <si>
    <r>
      <rPr>
        <u/>
        <sz val="8"/>
        <rFont val="Arial"/>
        <family val="2"/>
      </rPr>
      <t>Ausfüllvorgabe:</t>
    </r>
    <r>
      <rPr>
        <sz val="8"/>
        <rFont val="Arial"/>
        <family val="2"/>
      </rPr>
      <t xml:space="preserve"> Sofern mit dem gegenständlichen Datenfile nur ein bestimmter Teilbereich (Sparte) des Unternehmens dargestellt wird, so sind im Rahmen der Einnahmen-Ausgaben-Rechnung nur die Zahlen der betreffenden Sparte anzuführen. 
</t>
    </r>
    <r>
      <rPr>
        <sz val="8"/>
        <color rgb="FFFF0000"/>
        <rFont val="Arial"/>
        <family val="2"/>
      </rPr>
      <t>Hinweis zu den IST-Werten für die Mitgliedsbeiträge und für die Spenden: Wenn es keine Einnahmen aus Mitgliedsbeiträgen und Spenden gegeben hat, bitte den Wert "0" eingeben.</t>
    </r>
  </si>
  <si>
    <t>Subvention Land OÖ; andere Abteilungen</t>
  </si>
  <si>
    <r>
      <t xml:space="preserve">
Das Ergebnis der Bestätigung lautet nach folgender Formel:
</t>
    </r>
    <r>
      <rPr>
        <u/>
        <sz val="8"/>
        <rFont val="Arial"/>
        <family val="2"/>
      </rPr>
      <t>Beurteilung</t>
    </r>
    <r>
      <rPr>
        <sz val="8"/>
        <rFont val="Arial"/>
        <family val="2"/>
      </rPr>
      <t xml:space="preserve">
Aufgrund der bei unserer Prüfung gewonnenen Erkenntnisse und Nachweise wurde der Datenfile für E/A-Rechner für das Geschäftsjahr .................... der Organsation nach unserer Beurteilung in Übereinstimmung mit "Ausfüllhilfe Datenfile" der Abteilung ...................., Versionsstand .................... aufgestellt.
Im Rahmen unserer Prüfung sind uns keine Tatsachen zur Kenntnis gelangt, die darauf schließen lassen, dass die Vorgaben der allgemeinen Förderrichtlinie des Landes Oberösterreich sowie der Förderungserklärung, sowie Auflagen und Vorgaben, die sich aus dem Zusageschreiben oder etwaiger Mängelschreiben ergeben, nicht eingehalten wurden.
Der Wirtschaftsprüfer kann alternativ unter Anerkennung der AAB´s für WT´s (bitte beilegen) auf diesem Datenfile unterschreiben, oder seinen Bestätigungsbericht beilegen. Ein Muster für den Bestätigungsbericht kann bei der Abteilung für Gesundheit, Abteilung für Soziales oder Abteilung für Kinder- und Jugendhilfe angefordert werden.</t>
    </r>
  </si>
  <si>
    <t>Land OÖ; Abteilung Gesundheit</t>
  </si>
  <si>
    <r>
      <rPr>
        <u/>
        <sz val="7"/>
        <rFont val="Arial"/>
        <family val="2"/>
      </rPr>
      <t>Ausfüllvorgabe:</t>
    </r>
    <r>
      <rPr>
        <sz val="7"/>
        <rFont val="Arial"/>
        <family val="2"/>
      </rPr>
      <t xml:space="preserve"> Wenn im gegenständlichen Datenfile die Daten des gesamten Unternehmens/Vereins dargestellt werden, so sind unter Punkt 4.2 die mit Zustimmung der fördernden Abteilung des Landes OÖ angesammelten Mittel aus Mitgliedsbeiträgen + 33 % der Spenden des gesamten Unternehmens/Vereins darzustellen. Wenn im gegenständlichen Datenfile nur die Daten aus einer bestimmten Sparte dargestellt werden, so sind unter Punkt 4.2 nur die mit Zustimmung der fördernden Abteilung des Landes OÖ angesammelten Mittel aus Mitgliedsbeiträgen + 33 % der Spenden der jeweiligen Sparte einzutragen. </t>
    </r>
    <r>
      <rPr>
        <sz val="7"/>
        <color rgb="FFFF0000"/>
        <rFont val="Arial"/>
        <family val="2"/>
      </rPr>
      <t/>
    </r>
  </si>
  <si>
    <t>4.2 Jährlichen Ausgaben</t>
  </si>
  <si>
    <t>4.3 Overhead</t>
  </si>
  <si>
    <r>
      <rPr>
        <u/>
        <sz val="7"/>
        <rFont val="Arial"/>
        <family val="2"/>
      </rPr>
      <t xml:space="preserve">
Ausfüllvorgabe:</t>
    </r>
    <r>
      <rPr>
        <sz val="7"/>
        <rFont val="Arial"/>
        <family val="2"/>
      </rPr>
      <t xml:space="preserve"> Die Abfrage unter Punkt 4.2 bezieht sich immer auf das gesamte Unternehmen / gesamten Verein. Auch wenn im gegenständlichen Datenfile nur die Daten einer bestimmten Sparte dargestellt werden, sind unter Punkt 4.2 die Daten des gesamten Unternehmens/Vereins anzuführen (d.h. Summe betriebliche Ausgaben, Abfertigungsrückstellungen, Abschreibung).</t>
    </r>
  </si>
  <si>
    <r>
      <rPr>
        <u/>
        <sz val="8"/>
        <color theme="1"/>
        <rFont val="Arial"/>
        <family val="2"/>
      </rPr>
      <t xml:space="preserve">
Ausfüllvorgabe:</t>
    </r>
    <r>
      <rPr>
        <sz val="8"/>
        <color theme="1"/>
        <rFont val="Arial"/>
        <family val="2"/>
      </rPr>
      <t xml:space="preserve"> Diese Bestätigung ist nur erforderlich, wenn die beiden nachfolgenden Bedingungen zugleich zutreffen:
</t>
    </r>
    <r>
      <rPr>
        <b/>
        <sz val="8"/>
        <color theme="1"/>
        <rFont val="Arial"/>
        <family val="2"/>
      </rPr>
      <t xml:space="preserve">a) Der gegenständliche Datenfile dient (auch) als Verwendungsnachweis und
b) die Gesamthöhe sämtlicher Förderungen, welche der Förderungsnehmer für das betroffene Jahr von den Abteilungen Gesundheit, Soziales und Kinder- &amp; Jugendhilfe beim Amt der Oö. Landesregierung zugesagt erhalten hat, übersteigt den Betrag von € 500.000. </t>
    </r>
    <r>
      <rPr>
        <sz val="8"/>
        <color theme="1"/>
        <rFont val="Arial"/>
        <family val="2"/>
      </rPr>
      <t xml:space="preserve">
Hier wird zudem besonders auf die entsprechenden Erläuterungen der Ausfüllhilfe hingewiesen.</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</si>
</sst>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0.00\ &quot;PE&quot;"/>
    <numFmt numFmtId="165" formatCode="\ &quot;IST&quot;\ 0"/>
    <numFmt numFmtId="166" formatCode="&quot;PLAN&quot;\ 0"/>
    <numFmt numFmtId="167" formatCode="&quot;IST&quot;\ 0"/>
    <numFmt numFmtId="168" formatCode="dd/mm/yy"/>
    <numFmt numFmtId="169" formatCode="&quot;Version&quot;\ dd/mm/yyyy"/>
  </numFmts>
  <fonts count="46" x14ac:knownFonts="1">
    <font>
      <sz val="10"/>
      <name val="Arial"/>
    </font>
    <font>
      <sz val="10"/>
      <name val="Arial"/>
      <family val="2"/>
    </font>
    <font>
      <b/>
      <sz val="12"/>
      <name val="Arial"/>
      <family val="2"/>
    </font>
    <font>
      <sz val="8"/>
      <name val="Arial"/>
      <family val="2"/>
    </font>
    <font>
      <sz val="10"/>
      <color indexed="9"/>
      <name val="Arial"/>
      <family val="2"/>
    </font>
    <font>
      <b/>
      <sz val="12"/>
      <color indexed="9"/>
      <name val="Arial"/>
      <family val="2"/>
    </font>
    <font>
      <sz val="8"/>
      <name val="Arial"/>
      <family val="2"/>
    </font>
    <font>
      <b/>
      <sz val="8"/>
      <name val="Arial"/>
      <family val="2"/>
    </font>
    <font>
      <b/>
      <sz val="14"/>
      <color indexed="9"/>
      <name val="Arial"/>
      <family val="2"/>
    </font>
    <font>
      <b/>
      <sz val="14"/>
      <name val="Arial"/>
      <family val="2"/>
    </font>
    <font>
      <b/>
      <sz val="20"/>
      <name val="Arial"/>
      <family val="2"/>
    </font>
    <font>
      <sz val="7"/>
      <name val="Arial"/>
      <family val="2"/>
    </font>
    <font>
      <b/>
      <sz val="7"/>
      <color indexed="53"/>
      <name val="Arial"/>
      <family val="2"/>
    </font>
    <font>
      <sz val="7"/>
      <name val="Arial"/>
      <family val="2"/>
    </font>
    <font>
      <b/>
      <sz val="7"/>
      <name val="Arial"/>
      <family val="2"/>
    </font>
    <font>
      <b/>
      <sz val="7"/>
      <color indexed="9"/>
      <name val="Arial"/>
      <family val="2"/>
    </font>
    <font>
      <sz val="7"/>
      <color indexed="9"/>
      <name val="Arial"/>
      <family val="2"/>
    </font>
    <font>
      <sz val="6"/>
      <name val="Arial"/>
      <family val="2"/>
    </font>
    <font>
      <b/>
      <u/>
      <sz val="8"/>
      <name val="Arial"/>
      <family val="2"/>
    </font>
    <font>
      <sz val="6"/>
      <name val="Arial"/>
      <family val="2"/>
    </font>
    <font>
      <b/>
      <sz val="7"/>
      <color indexed="21"/>
      <name val="Arial"/>
      <family val="2"/>
    </font>
    <font>
      <sz val="10"/>
      <name val="Arial"/>
      <family val="2"/>
    </font>
    <font>
      <b/>
      <sz val="18"/>
      <name val="Arial"/>
      <family val="2"/>
    </font>
    <font>
      <i/>
      <sz val="7"/>
      <name val="Arial"/>
      <family val="2"/>
    </font>
    <font>
      <b/>
      <u/>
      <sz val="12"/>
      <name val="Arial"/>
      <family val="2"/>
    </font>
    <font>
      <sz val="7"/>
      <color theme="1" tint="0.499984740745262"/>
      <name val="Arial"/>
      <family val="2"/>
    </font>
    <font>
      <b/>
      <sz val="8"/>
      <color rgb="FFFF0000"/>
      <name val="Arial"/>
      <family val="2"/>
    </font>
    <font>
      <sz val="9"/>
      <name val="Arial"/>
      <family val="2"/>
    </font>
    <font>
      <b/>
      <sz val="9"/>
      <color indexed="9"/>
      <name val="Arial"/>
      <family val="2"/>
    </font>
    <font>
      <b/>
      <sz val="9"/>
      <name val="Arial"/>
      <family val="2"/>
    </font>
    <font>
      <sz val="9"/>
      <color indexed="63"/>
      <name val="Arial"/>
      <family val="2"/>
    </font>
    <font>
      <b/>
      <sz val="9"/>
      <color indexed="63"/>
      <name val="Arial"/>
      <family val="2"/>
    </font>
    <font>
      <sz val="8"/>
      <color indexed="81"/>
      <name val="Tahoma"/>
      <family val="2"/>
    </font>
    <font>
      <sz val="7"/>
      <color rgb="FFFF0000"/>
      <name val="Arial"/>
      <family val="2"/>
    </font>
    <font>
      <sz val="6.5"/>
      <name val="Arial"/>
      <family val="2"/>
    </font>
    <font>
      <i/>
      <u/>
      <sz val="7"/>
      <name val="Arial"/>
      <family val="2"/>
    </font>
    <font>
      <sz val="7"/>
      <color theme="1" tint="0.499984740745262"/>
      <name val="Calibri"/>
      <family val="2"/>
    </font>
    <font>
      <u/>
      <sz val="8"/>
      <name val="Arial"/>
      <family val="2"/>
    </font>
    <font>
      <u/>
      <sz val="7"/>
      <name val="Arial"/>
      <family val="2"/>
    </font>
    <font>
      <sz val="8"/>
      <color theme="1" tint="0.499984740745262"/>
      <name val="Arial"/>
      <family val="2"/>
    </font>
    <font>
      <u/>
      <sz val="8"/>
      <color theme="1"/>
      <name val="Arial"/>
      <family val="2"/>
    </font>
    <font>
      <sz val="8"/>
      <color theme="1"/>
      <name val="Arial"/>
      <family val="2"/>
    </font>
    <font>
      <b/>
      <sz val="8"/>
      <color theme="1"/>
      <name val="Arial"/>
      <family val="2"/>
    </font>
    <font>
      <b/>
      <sz val="8"/>
      <color theme="1" tint="0.499984740745262"/>
      <name val="Arial"/>
      <family val="2"/>
    </font>
    <font>
      <sz val="7"/>
      <name val="Calibri"/>
      <family val="2"/>
    </font>
    <font>
      <sz val="8"/>
      <color rgb="FFFF0000"/>
      <name val="Arial"/>
      <family val="2"/>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8"/>
        <bgColor indexed="64"/>
      </patternFill>
    </fill>
    <fill>
      <patternFill patternType="solid">
        <fgColor theme="0" tint="-4.9989318521683403E-2"/>
        <bgColor indexed="64"/>
      </patternFill>
    </fill>
    <fill>
      <patternFill patternType="solid">
        <fgColor theme="0" tint="-4.9989318521683403E-2"/>
        <bgColor indexed="9"/>
      </patternFill>
    </fill>
    <fill>
      <patternFill patternType="solid">
        <fgColor rgb="FFFFFFCC"/>
        <bgColor indexed="64"/>
      </patternFill>
    </fill>
    <fill>
      <patternFill patternType="solid">
        <fgColor indexed="23"/>
        <bgColor indexed="64"/>
      </patternFill>
    </fill>
    <fill>
      <patternFill patternType="solid">
        <fgColor indexed="22"/>
        <bgColor indexed="64"/>
      </patternFill>
    </fill>
  </fills>
  <borders count="104">
    <border>
      <left/>
      <right/>
      <top/>
      <bottom/>
      <diagonal/>
    </border>
    <border>
      <left/>
      <right style="thin">
        <color indexed="64"/>
      </right>
      <top/>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22"/>
      </bottom>
      <diagonal/>
    </border>
    <border>
      <left style="thin">
        <color indexed="64"/>
      </left>
      <right/>
      <top style="thin">
        <color indexed="64"/>
      </top>
      <bottom style="double">
        <color indexed="64"/>
      </bottom>
      <diagonal/>
    </border>
    <border>
      <left style="thin">
        <color indexed="64"/>
      </left>
      <right/>
      <top style="hair">
        <color indexed="22"/>
      </top>
      <bottom style="hair">
        <color indexed="22"/>
      </bottom>
      <diagonal/>
    </border>
    <border>
      <left style="thin">
        <color indexed="64"/>
      </left>
      <right/>
      <top style="hair">
        <color indexed="22"/>
      </top>
      <bottom style="thin">
        <color indexed="64"/>
      </bottom>
      <diagonal/>
    </border>
    <border>
      <left/>
      <right style="thin">
        <color indexed="64"/>
      </right>
      <top style="hair">
        <color indexed="22"/>
      </top>
      <bottom style="hair">
        <color indexed="22"/>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hair">
        <color indexed="22"/>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22"/>
      </top>
      <bottom style="thin">
        <color indexed="64"/>
      </bottom>
      <diagonal/>
    </border>
    <border>
      <left style="thin">
        <color indexed="64"/>
      </left>
      <right/>
      <top/>
      <bottom style="hair">
        <color indexed="22"/>
      </bottom>
      <diagonal/>
    </border>
    <border>
      <left/>
      <right style="thin">
        <color indexed="64"/>
      </right>
      <top/>
      <bottom style="hair">
        <color indexed="22"/>
      </bottom>
      <diagonal/>
    </border>
    <border>
      <left/>
      <right/>
      <top style="thin">
        <color indexed="64"/>
      </top>
      <bottom/>
      <diagonal/>
    </border>
    <border>
      <left style="thin">
        <color indexed="64"/>
      </left>
      <right style="thin">
        <color indexed="64"/>
      </right>
      <top style="thin">
        <color auto="1"/>
      </top>
      <bottom style="hair">
        <color theme="0" tint="-0.24994659260841701"/>
      </bottom>
      <diagonal/>
    </border>
    <border>
      <left style="thin">
        <color indexed="64"/>
      </left>
      <right/>
      <top style="thin">
        <color auto="1"/>
      </top>
      <bottom style="hair">
        <color theme="0" tint="-0.24994659260841701"/>
      </bottom>
      <diagonal/>
    </border>
    <border>
      <left/>
      <right style="thin">
        <color indexed="64"/>
      </right>
      <top style="thin">
        <color auto="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thin">
        <color indexed="64"/>
      </left>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right style="thin">
        <color indexed="64"/>
      </right>
      <top style="hair">
        <color theme="0" tint="-0.24994659260841701"/>
      </top>
      <bottom style="thin">
        <color indexed="64"/>
      </bottom>
      <diagonal/>
    </border>
    <border>
      <left style="thin">
        <color indexed="64"/>
      </left>
      <right style="thin">
        <color indexed="64"/>
      </right>
      <top style="hair">
        <color theme="0" tint="-0.24994659260841701"/>
      </top>
      <bottom style="thin">
        <color indexed="64"/>
      </bottom>
      <diagonal/>
    </border>
    <border>
      <left/>
      <right/>
      <top style="thin">
        <color auto="1"/>
      </top>
      <bottom style="hair">
        <color theme="0" tint="-0.24994659260841701"/>
      </bottom>
      <diagonal/>
    </border>
    <border>
      <left style="thin">
        <color indexed="64"/>
      </left>
      <right/>
      <top/>
      <bottom/>
      <diagonal/>
    </border>
    <border>
      <left style="thin">
        <color indexed="64"/>
      </left>
      <right style="thin">
        <color indexed="64"/>
      </right>
      <top style="hair">
        <color theme="0" tint="-0.24994659260841701"/>
      </top>
      <bottom/>
      <diagonal/>
    </border>
    <border>
      <left/>
      <right/>
      <top style="hair">
        <color theme="0" tint="-0.24994659260841701"/>
      </top>
      <bottom/>
      <diagonal/>
    </border>
    <border>
      <left/>
      <right style="thin">
        <color indexed="64"/>
      </right>
      <top style="hair">
        <color theme="0" tint="-0.24994659260841701"/>
      </top>
      <bottom/>
      <diagonal/>
    </border>
    <border>
      <left style="thin">
        <color indexed="64"/>
      </left>
      <right/>
      <top style="hair">
        <color theme="0" tint="-0.24994659260841701"/>
      </top>
      <bottom style="hair">
        <color indexed="22"/>
      </bottom>
      <diagonal/>
    </border>
    <border>
      <left/>
      <right style="thin">
        <color indexed="64"/>
      </right>
      <top style="hair">
        <color theme="0" tint="-0.24994659260841701"/>
      </top>
      <bottom style="hair">
        <color indexed="22"/>
      </bottom>
      <diagonal/>
    </border>
    <border>
      <left style="thin">
        <color indexed="64"/>
      </left>
      <right style="thin">
        <color indexed="64"/>
      </right>
      <top style="hair">
        <color theme="0" tint="-0.24994659260841701"/>
      </top>
      <bottom style="hair">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theme="0" tint="-0.24994659260841701"/>
      </bottom>
      <diagonal/>
    </border>
    <border>
      <left style="thin">
        <color indexed="64"/>
      </left>
      <right/>
      <top/>
      <bottom style="hair">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22"/>
      </top>
      <bottom style="hair">
        <color theme="0" tint="-0.24994659260841701"/>
      </bottom>
      <diagonal/>
    </border>
    <border>
      <left style="thin">
        <color indexed="64"/>
      </left>
      <right/>
      <top style="hair">
        <color indexed="22"/>
      </top>
      <bottom style="hair">
        <color theme="0" tint="-0.24994659260841701"/>
      </bottom>
      <diagonal/>
    </border>
    <border>
      <left/>
      <right style="thin">
        <color indexed="64"/>
      </right>
      <top style="hair">
        <color indexed="22"/>
      </top>
      <bottom style="hair">
        <color theme="0" tint="-0.2499465926084170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auto="1"/>
      </top>
      <bottom style="hair">
        <color theme="0" tint="-0.24994659260841701"/>
      </bottom>
      <diagonal/>
    </border>
    <border>
      <left/>
      <right style="medium">
        <color indexed="64"/>
      </right>
      <top/>
      <bottom style="hair">
        <color theme="0" tint="-0.24994659260841701"/>
      </bottom>
      <diagonal/>
    </border>
    <border>
      <left style="medium">
        <color indexed="64"/>
      </left>
      <right style="thin">
        <color indexed="64"/>
      </right>
      <top style="hair">
        <color theme="0" tint="-0.24994659260841701"/>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auto="1"/>
      </top>
      <bottom style="hair">
        <color theme="0" tint="-0.24994659260841701"/>
      </bottom>
      <diagonal/>
    </border>
    <border>
      <left style="medium">
        <color indexed="64"/>
      </left>
      <right style="thin">
        <color indexed="64"/>
      </right>
      <top style="hair">
        <color theme="0" tint="-0.24994659260841701"/>
      </top>
      <bottom style="medium">
        <color indexed="64"/>
      </bottom>
      <diagonal/>
    </border>
    <border>
      <left style="thin">
        <color indexed="64"/>
      </left>
      <right style="thin">
        <color indexed="64"/>
      </right>
      <top style="hair">
        <color theme="0" tint="-0.24994659260841701"/>
      </top>
      <bottom style="medium">
        <color indexed="64"/>
      </bottom>
      <diagonal/>
    </border>
    <border>
      <left style="thin">
        <color indexed="64"/>
      </left>
      <right/>
      <top style="hair">
        <color theme="0" tint="-0.24994659260841701"/>
      </top>
      <bottom style="medium">
        <color indexed="64"/>
      </bottom>
      <diagonal/>
    </border>
    <border>
      <left/>
      <right style="medium">
        <color indexed="64"/>
      </right>
      <top style="hair">
        <color theme="0" tint="-0.24994659260841701"/>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hair">
        <color theme="0" tint="-0.24994659260841701"/>
      </bottom>
      <diagonal/>
    </border>
    <border>
      <left style="thin">
        <color indexed="64"/>
      </left>
      <right style="medium">
        <color auto="1"/>
      </right>
      <top style="thin">
        <color auto="1"/>
      </top>
      <bottom style="hair">
        <color theme="0" tint="-0.24994659260841701"/>
      </bottom>
      <diagonal/>
    </border>
    <border>
      <left style="medium">
        <color auto="1"/>
      </left>
      <right/>
      <top style="hair">
        <color theme="0" tint="-0.24994659260841701"/>
      </top>
      <bottom style="hair">
        <color theme="0" tint="-0.24994659260841701"/>
      </bottom>
      <diagonal/>
    </border>
    <border>
      <left style="thin">
        <color indexed="64"/>
      </left>
      <right style="medium">
        <color auto="1"/>
      </right>
      <top style="hair">
        <color theme="0" tint="-0.24994659260841701"/>
      </top>
      <bottom style="hair">
        <color theme="0" tint="-0.24994659260841701"/>
      </bottom>
      <diagonal/>
    </border>
    <border>
      <left style="medium">
        <color auto="1"/>
      </left>
      <right/>
      <top style="hair">
        <color theme="0" tint="-0.24994659260841701"/>
      </top>
      <bottom style="thin">
        <color indexed="64"/>
      </bottom>
      <diagonal/>
    </border>
    <border>
      <left style="thin">
        <color indexed="64"/>
      </left>
      <right style="medium">
        <color auto="1"/>
      </right>
      <top style="hair">
        <color theme="0" tint="-0.24994659260841701"/>
      </top>
      <bottom style="thin">
        <color indexed="64"/>
      </bottom>
      <diagonal/>
    </border>
    <border>
      <left style="medium">
        <color auto="1"/>
      </left>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auto="1"/>
      </top>
      <bottom/>
      <diagonal/>
    </border>
    <border>
      <left style="thin">
        <color indexed="64"/>
      </left>
      <right style="medium">
        <color auto="1"/>
      </right>
      <top style="hair">
        <color theme="0" tint="-0.24994659260841701"/>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style="hair">
        <color indexed="22"/>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441">
    <xf numFmtId="0" fontId="0" fillId="0" borderId="0" xfId="0"/>
    <xf numFmtId="0" fontId="13" fillId="0" borderId="1" xfId="0" applyFont="1" applyBorder="1" applyAlignment="1">
      <alignment vertical="center"/>
    </xf>
    <xf numFmtId="0" fontId="13" fillId="0" borderId="3" xfId="0" applyFont="1" applyBorder="1" applyAlignment="1">
      <alignment horizontal="left" vertical="center" wrapText="1"/>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9" fillId="2" borderId="4" xfId="0" applyFont="1" applyFill="1" applyBorder="1" applyAlignment="1" applyProtection="1">
      <alignment horizontal="center" vertical="center"/>
      <protection locked="0"/>
    </xf>
    <xf numFmtId="0" fontId="10" fillId="0" borderId="0" xfId="0" applyFont="1" applyAlignment="1">
      <alignment horizontal="left" vertical="top"/>
    </xf>
    <xf numFmtId="0" fontId="8"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left" vertical="center" indent="1"/>
    </xf>
    <xf numFmtId="0" fontId="5" fillId="0" borderId="0" xfId="0" applyFont="1" applyAlignment="1">
      <alignment horizontal="left" vertical="center" indent="1"/>
    </xf>
    <xf numFmtId="0" fontId="4" fillId="0" borderId="0" xfId="0" applyFont="1" applyAlignment="1">
      <alignmen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top" wrapText="1"/>
    </xf>
    <xf numFmtId="0" fontId="8" fillId="0" borderId="0" xfId="0" applyFont="1" applyAlignment="1">
      <alignment horizontal="center" vertical="top"/>
    </xf>
    <xf numFmtId="0" fontId="1" fillId="0" borderId="0" xfId="0" applyFont="1" applyAlignment="1">
      <alignment vertical="top"/>
    </xf>
    <xf numFmtId="0" fontId="9" fillId="0" borderId="9" xfId="0" applyFont="1" applyBorder="1" applyAlignment="1">
      <alignment horizontal="left" vertical="center"/>
    </xf>
    <xf numFmtId="0" fontId="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indent="1"/>
    </xf>
    <xf numFmtId="0" fontId="16" fillId="0" borderId="0" xfId="0" applyFont="1" applyAlignment="1">
      <alignment vertical="center"/>
    </xf>
    <xf numFmtId="0" fontId="17" fillId="0" borderId="0" xfId="0" applyFont="1" applyAlignment="1">
      <alignment horizontal="right" vertical="center"/>
    </xf>
    <xf numFmtId="0" fontId="13" fillId="0" borderId="6" xfId="0" applyFont="1" applyBorder="1" applyAlignment="1">
      <alignment horizontal="left" vertical="center" wrapText="1"/>
    </xf>
    <xf numFmtId="0" fontId="13" fillId="0" borderId="11" xfId="0" applyFont="1" applyBorder="1" applyAlignment="1">
      <alignment vertical="center"/>
    </xf>
    <xf numFmtId="10" fontId="17" fillId="0" borderId="0" xfId="0" applyNumberFormat="1" applyFont="1" applyAlignment="1">
      <alignment horizontal="right" vertical="center"/>
    </xf>
    <xf numFmtId="0" fontId="14" fillId="0" borderId="0" xfId="0" applyFont="1" applyAlignment="1">
      <alignment horizontal="left" vertical="center"/>
    </xf>
    <xf numFmtId="10" fontId="17" fillId="0" borderId="4" xfId="0" applyNumberFormat="1" applyFont="1" applyBorder="1" applyAlignment="1">
      <alignment horizontal="right" vertical="center"/>
    </xf>
    <xf numFmtId="10" fontId="17" fillId="0" borderId="12" xfId="0" applyNumberFormat="1" applyFont="1" applyBorder="1" applyAlignment="1">
      <alignment horizontal="right" vertical="center"/>
    </xf>
    <xf numFmtId="10" fontId="17" fillId="0" borderId="2" xfId="0" applyNumberFormat="1" applyFont="1" applyBorder="1" applyAlignment="1">
      <alignment horizontal="right" vertical="center"/>
    </xf>
    <xf numFmtId="10" fontId="17" fillId="0" borderId="3" xfId="0" applyNumberFormat="1" applyFont="1" applyBorder="1" applyAlignment="1">
      <alignment horizontal="right" vertical="center"/>
    </xf>
    <xf numFmtId="10" fontId="17" fillId="0" borderId="5" xfId="0" applyNumberFormat="1" applyFont="1" applyBorder="1" applyAlignment="1">
      <alignment horizontal="right" vertical="center"/>
    </xf>
    <xf numFmtId="10" fontId="17" fillId="0" borderId="6" xfId="0" applyNumberFormat="1" applyFont="1" applyBorder="1" applyAlignment="1">
      <alignment horizontal="right" vertical="center"/>
    </xf>
    <xf numFmtId="10" fontId="17" fillId="0" borderId="7" xfId="0" applyNumberFormat="1" applyFont="1" applyBorder="1" applyAlignment="1">
      <alignment horizontal="right" vertical="center"/>
    </xf>
    <xf numFmtId="10" fontId="17" fillId="0" borderId="16" xfId="0" applyNumberFormat="1" applyFont="1" applyBorder="1" applyAlignment="1">
      <alignment horizontal="right" vertical="center"/>
    </xf>
    <xf numFmtId="165" fontId="14" fillId="2" borderId="14" xfId="0" applyNumberFormat="1" applyFont="1" applyFill="1" applyBorder="1" applyAlignment="1" applyProtection="1">
      <alignment horizontal="center" vertical="center"/>
      <protection locked="0"/>
    </xf>
    <xf numFmtId="165" fontId="14" fillId="5" borderId="14" xfId="0" applyNumberFormat="1" applyFont="1" applyFill="1" applyBorder="1" applyAlignment="1">
      <alignment horizontal="center" vertical="center"/>
    </xf>
    <xf numFmtId="166" fontId="14" fillId="5" borderId="14" xfId="0" applyNumberFormat="1" applyFont="1" applyFill="1" applyBorder="1" applyAlignment="1">
      <alignment horizontal="center" vertical="center"/>
    </xf>
    <xf numFmtId="165" fontId="14" fillId="5" borderId="4" xfId="0" applyNumberFormat="1" applyFont="1" applyFill="1" applyBorder="1" applyAlignment="1">
      <alignment horizontal="center" vertical="center"/>
    </xf>
    <xf numFmtId="166" fontId="14" fillId="5" borderId="4" xfId="0" applyNumberFormat="1" applyFont="1" applyFill="1" applyBorder="1" applyAlignment="1">
      <alignment horizontal="center" vertical="center"/>
    </xf>
    <xf numFmtId="0" fontId="21" fillId="0" borderId="0" xfId="0" applyFont="1" applyAlignment="1">
      <alignment vertical="center"/>
    </xf>
    <xf numFmtId="4" fontId="13" fillId="2" borderId="4" xfId="0" applyNumberFormat="1" applyFont="1" applyFill="1" applyBorder="1" applyAlignment="1" applyProtection="1">
      <alignment vertical="center"/>
      <protection locked="0"/>
    </xf>
    <xf numFmtId="4" fontId="17" fillId="0" borderId="15" xfId="0" applyNumberFormat="1" applyFont="1" applyBorder="1" applyAlignment="1">
      <alignment horizontal="right" vertical="center"/>
    </xf>
    <xf numFmtId="4" fontId="13" fillId="2" borderId="2" xfId="0" applyNumberFormat="1" applyFont="1" applyFill="1" applyBorder="1" applyAlignment="1" applyProtection="1">
      <alignment vertical="center"/>
      <protection locked="0"/>
    </xf>
    <xf numFmtId="4" fontId="17" fillId="0" borderId="2" xfId="0" applyNumberFormat="1" applyFont="1" applyBorder="1" applyAlignment="1">
      <alignment horizontal="right" vertical="center"/>
    </xf>
    <xf numFmtId="4" fontId="13" fillId="2" borderId="3" xfId="0" applyNumberFormat="1" applyFont="1" applyFill="1" applyBorder="1" applyAlignment="1" applyProtection="1">
      <alignment vertical="center"/>
      <protection locked="0"/>
    </xf>
    <xf numFmtId="4" fontId="17" fillId="0" borderId="3" xfId="0" applyNumberFormat="1" applyFont="1" applyBorder="1" applyAlignment="1">
      <alignment horizontal="right" vertical="center"/>
    </xf>
    <xf numFmtId="4" fontId="13" fillId="2" borderId="5" xfId="0" applyNumberFormat="1" applyFont="1" applyFill="1" applyBorder="1" applyAlignment="1" applyProtection="1">
      <alignment vertical="center"/>
      <protection locked="0"/>
    </xf>
    <xf numFmtId="4" fontId="17" fillId="0" borderId="5" xfId="0" applyNumberFormat="1" applyFont="1" applyBorder="1" applyAlignment="1">
      <alignment horizontal="right" vertical="center"/>
    </xf>
    <xf numFmtId="4" fontId="17" fillId="0" borderId="4" xfId="0" applyNumberFormat="1" applyFont="1" applyBorder="1" applyAlignment="1">
      <alignment horizontal="right" vertical="center"/>
    </xf>
    <xf numFmtId="4" fontId="17" fillId="0" borderId="6" xfId="0" applyNumberFormat="1" applyFont="1" applyBorder="1" applyAlignment="1">
      <alignment horizontal="right" vertical="center"/>
    </xf>
    <xf numFmtId="4" fontId="13" fillId="2" borderId="6" xfId="0" applyNumberFormat="1" applyFont="1" applyFill="1" applyBorder="1" applyAlignment="1" applyProtection="1">
      <alignment vertical="center"/>
      <protection locked="0"/>
    </xf>
    <xf numFmtId="4" fontId="13" fillId="2" borderId="7" xfId="0" applyNumberFormat="1" applyFont="1" applyFill="1" applyBorder="1" applyAlignment="1" applyProtection="1">
      <alignment vertical="center"/>
      <protection locked="0"/>
    </xf>
    <xf numFmtId="4" fontId="17" fillId="0" borderId="7" xfId="0" applyNumberFormat="1" applyFont="1" applyBorder="1" applyAlignment="1">
      <alignment horizontal="right" vertical="center"/>
    </xf>
    <xf numFmtId="4" fontId="14" fillId="0" borderId="4" xfId="0" applyNumberFormat="1" applyFont="1" applyBorder="1" applyAlignment="1">
      <alignment vertical="center"/>
    </xf>
    <xf numFmtId="4" fontId="13" fillId="2" borderId="12" xfId="0" applyNumberFormat="1" applyFont="1" applyFill="1" applyBorder="1" applyAlignment="1" applyProtection="1">
      <alignment vertical="center"/>
      <protection locked="0"/>
    </xf>
    <xf numFmtId="4" fontId="14" fillId="6" borderId="16" xfId="0" applyNumberFormat="1" applyFont="1" applyFill="1" applyBorder="1" applyAlignment="1">
      <alignment vertical="center"/>
    </xf>
    <xf numFmtId="4" fontId="17" fillId="0" borderId="16" xfId="0" applyNumberFormat="1" applyFont="1" applyBorder="1" applyAlignment="1">
      <alignment horizontal="right" vertical="center"/>
    </xf>
    <xf numFmtId="4" fontId="17" fillId="0" borderId="18" xfId="0" applyNumberFormat="1" applyFont="1" applyBorder="1" applyAlignment="1">
      <alignment vertical="center"/>
    </xf>
    <xf numFmtId="4" fontId="17" fillId="0" borderId="8" xfId="0" applyNumberFormat="1" applyFont="1" applyBorder="1" applyAlignment="1">
      <alignment horizontal="right" vertical="center"/>
    </xf>
    <xf numFmtId="0" fontId="22" fillId="0" borderId="0" xfId="0" applyFont="1" applyAlignment="1">
      <alignment vertical="top"/>
    </xf>
    <xf numFmtId="10" fontId="13" fillId="0" borderId="34" xfId="0" applyNumberFormat="1" applyFont="1" applyBorder="1" applyAlignment="1">
      <alignment horizontal="right" vertical="center"/>
    </xf>
    <xf numFmtId="10" fontId="13" fillId="0" borderId="31" xfId="2" applyNumberFormat="1" applyFont="1" applyBorder="1" applyAlignment="1" applyProtection="1">
      <alignment horizontal="right" vertical="center"/>
    </xf>
    <xf numFmtId="0" fontId="20" fillId="0" borderId="30" xfId="0" applyFont="1" applyBorder="1" applyAlignment="1">
      <alignment horizontal="left" vertical="center"/>
    </xf>
    <xf numFmtId="10" fontId="13" fillId="0" borderId="30" xfId="0" applyNumberFormat="1" applyFont="1" applyBorder="1" applyAlignment="1">
      <alignment horizontal="right" vertical="center"/>
    </xf>
    <xf numFmtId="10" fontId="17" fillId="0" borderId="30" xfId="0" applyNumberFormat="1" applyFont="1" applyBorder="1" applyAlignment="1">
      <alignment horizontal="right" vertical="center"/>
    </xf>
    <xf numFmtId="0" fontId="20" fillId="0" borderId="13" xfId="0" applyFont="1" applyBorder="1" applyAlignment="1">
      <alignment horizontal="left" vertical="center"/>
    </xf>
    <xf numFmtId="0" fontId="21" fillId="0" borderId="0" xfId="0" applyFont="1" applyAlignment="1">
      <alignment horizontal="left" vertical="top"/>
    </xf>
    <xf numFmtId="4" fontId="17" fillId="0" borderId="0" xfId="0" applyNumberFormat="1" applyFont="1" applyAlignment="1">
      <alignment horizontal="right" vertical="center"/>
    </xf>
    <xf numFmtId="4" fontId="13" fillId="0" borderId="0" xfId="0" applyNumberFormat="1" applyFont="1" applyAlignment="1" applyProtection="1">
      <alignment vertical="center"/>
      <protection locked="0"/>
    </xf>
    <xf numFmtId="0" fontId="11" fillId="0" borderId="30" xfId="0" applyFont="1" applyBorder="1" applyAlignment="1" applyProtection="1">
      <alignment horizontal="left" vertical="center" wrapText="1"/>
      <protection locked="0"/>
    </xf>
    <xf numFmtId="10" fontId="19" fillId="0" borderId="31" xfId="0" applyNumberFormat="1" applyFont="1" applyBorder="1" applyAlignment="1">
      <alignment vertical="center"/>
    </xf>
    <xf numFmtId="164" fontId="19" fillId="0" borderId="31" xfId="0" applyNumberFormat="1" applyFont="1" applyBorder="1" applyAlignment="1">
      <alignment vertical="center"/>
    </xf>
    <xf numFmtId="167" fontId="14" fillId="5" borderId="4" xfId="0" applyNumberFormat="1" applyFont="1" applyFill="1" applyBorder="1" applyAlignment="1">
      <alignment horizontal="center" vertical="center"/>
    </xf>
    <xf numFmtId="0" fontId="13" fillId="0" borderId="34" xfId="0" applyFont="1" applyBorder="1" applyAlignment="1">
      <alignment vertical="center"/>
    </xf>
    <xf numFmtId="4" fontId="13" fillId="2" borderId="34" xfId="0" applyNumberFormat="1" applyFont="1" applyFill="1" applyBorder="1" applyAlignment="1" applyProtection="1">
      <alignment vertical="center"/>
      <protection locked="0"/>
    </xf>
    <xf numFmtId="4" fontId="19" fillId="0" borderId="35" xfId="0" applyNumberFormat="1" applyFont="1" applyBorder="1" applyAlignment="1">
      <alignment vertical="center"/>
    </xf>
    <xf numFmtId="10" fontId="19" fillId="0" borderId="34" xfId="0" applyNumberFormat="1" applyFont="1" applyBorder="1" applyAlignment="1">
      <alignment horizontal="right" vertical="center"/>
    </xf>
    <xf numFmtId="0" fontId="13" fillId="0" borderId="13" xfId="0" applyFont="1" applyBorder="1" applyAlignment="1">
      <alignment horizontal="left" vertical="center"/>
    </xf>
    <xf numFmtId="4" fontId="14" fillId="0" borderId="0" xfId="0" applyNumberFormat="1" applyFont="1" applyAlignment="1">
      <alignment vertical="center"/>
    </xf>
    <xf numFmtId="4" fontId="19" fillId="0" borderId="0" xfId="0" applyNumberFormat="1" applyFont="1" applyAlignment="1">
      <alignment vertical="center"/>
    </xf>
    <xf numFmtId="10" fontId="19" fillId="0" borderId="0" xfId="0" applyNumberFormat="1" applyFont="1" applyAlignment="1">
      <alignment horizontal="right" vertical="center"/>
    </xf>
    <xf numFmtId="0" fontId="11" fillId="0" borderId="25" xfId="0" applyFont="1" applyBorder="1" applyAlignment="1">
      <alignment horizontal="right" vertical="center" wrapText="1"/>
    </xf>
    <xf numFmtId="0" fontId="1" fillId="7" borderId="4" xfId="0" applyFont="1" applyFill="1" applyBorder="1" applyAlignment="1" applyProtection="1">
      <alignment horizontal="center" vertical="center" wrapText="1"/>
      <protection locked="0"/>
    </xf>
    <xf numFmtId="0" fontId="11" fillId="0" borderId="26" xfId="0" applyFont="1" applyBorder="1" applyAlignment="1">
      <alignment horizontal="left" vertical="center" wrapText="1"/>
    </xf>
    <xf numFmtId="0" fontId="24" fillId="0" borderId="0" xfId="0" applyFont="1" applyAlignment="1">
      <alignment horizontal="left" vertical="center"/>
    </xf>
    <xf numFmtId="4" fontId="17" fillId="0" borderId="0" xfId="0" applyNumberFormat="1" applyFont="1" applyAlignment="1">
      <alignment vertical="center"/>
    </xf>
    <xf numFmtId="4" fontId="17" fillId="0" borderId="34" xfId="0" applyNumberFormat="1" applyFont="1" applyBorder="1" applyAlignment="1">
      <alignment horizontal="right" vertical="center"/>
    </xf>
    <xf numFmtId="10" fontId="17" fillId="0" borderId="34" xfId="0" applyNumberFormat="1" applyFont="1" applyBorder="1" applyAlignment="1">
      <alignment horizontal="right" vertical="center"/>
    </xf>
    <xf numFmtId="4" fontId="13" fillId="2" borderId="31" xfId="0" applyNumberFormat="1" applyFont="1" applyFill="1" applyBorder="1" applyAlignment="1" applyProtection="1">
      <alignment vertical="center"/>
      <protection locked="0"/>
    </xf>
    <xf numFmtId="0" fontId="14" fillId="0" borderId="42" xfId="0" applyFont="1" applyBorder="1" applyAlignment="1">
      <alignment horizontal="left" vertical="center"/>
    </xf>
    <xf numFmtId="0" fontId="11" fillId="0" borderId="33" xfId="0" applyFont="1" applyBorder="1" applyAlignment="1">
      <alignment horizontal="left" vertical="center"/>
    </xf>
    <xf numFmtId="4" fontId="11" fillId="2" borderId="31" xfId="0" applyNumberFormat="1" applyFont="1" applyFill="1" applyBorder="1" applyAlignment="1" applyProtection="1">
      <alignment vertical="center"/>
      <protection locked="0"/>
    </xf>
    <xf numFmtId="4" fontId="17" fillId="0" borderId="32" xfId="0" applyNumberFormat="1" applyFont="1" applyBorder="1" applyAlignment="1">
      <alignment vertical="center"/>
    </xf>
    <xf numFmtId="0" fontId="14" fillId="0" borderId="37" xfId="0" applyFont="1" applyBorder="1" applyAlignment="1">
      <alignment horizontal="left" vertical="center"/>
    </xf>
    <xf numFmtId="0" fontId="14" fillId="0" borderId="36" xfId="0" applyFont="1" applyBorder="1" applyAlignment="1">
      <alignment horizontal="left" vertical="center"/>
    </xf>
    <xf numFmtId="4" fontId="11" fillId="2" borderId="34" xfId="0" applyNumberFormat="1" applyFont="1" applyFill="1" applyBorder="1" applyAlignment="1" applyProtection="1">
      <alignment vertical="center"/>
      <protection locked="0"/>
    </xf>
    <xf numFmtId="4" fontId="17" fillId="0" borderId="35" xfId="0" applyNumberFormat="1" applyFont="1" applyBorder="1" applyAlignment="1">
      <alignmen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4" fontId="11" fillId="2" borderId="41" xfId="0" applyNumberFormat="1" applyFont="1" applyFill="1" applyBorder="1" applyAlignment="1" applyProtection="1">
      <alignment vertical="center"/>
      <protection locked="0"/>
    </xf>
    <xf numFmtId="4" fontId="17" fillId="0" borderId="38" xfId="0" applyNumberFormat="1" applyFont="1" applyBorder="1" applyAlignment="1">
      <alignment vertical="center"/>
    </xf>
    <xf numFmtId="4" fontId="11" fillId="0" borderId="16" xfId="0" applyNumberFormat="1" applyFont="1" applyBorder="1" applyAlignment="1">
      <alignment vertical="center"/>
    </xf>
    <xf numFmtId="0" fontId="25" fillId="0" borderId="0" xfId="0" applyFont="1" applyAlignment="1">
      <alignment horizontal="left" vertical="center" wrapText="1"/>
    </xf>
    <xf numFmtId="4" fontId="11" fillId="7" borderId="31" xfId="0" applyNumberFormat="1" applyFont="1" applyFill="1" applyBorder="1" applyAlignment="1" applyProtection="1">
      <alignment vertical="center"/>
      <protection locked="0"/>
    </xf>
    <xf numFmtId="4" fontId="17" fillId="0" borderId="31" xfId="0" applyNumberFormat="1" applyFont="1" applyBorder="1" applyAlignment="1">
      <alignment vertical="center"/>
    </xf>
    <xf numFmtId="4" fontId="11" fillId="7" borderId="34" xfId="0" applyNumberFormat="1" applyFont="1" applyFill="1" applyBorder="1" applyAlignment="1" applyProtection="1">
      <alignment vertical="center"/>
      <protection locked="0"/>
    </xf>
    <xf numFmtId="4" fontId="17" fillId="0" borderId="34" xfId="0" applyNumberFormat="1" applyFont="1" applyBorder="1" applyAlignment="1">
      <alignment vertical="center"/>
    </xf>
    <xf numFmtId="4" fontId="11" fillId="7" borderId="44" xfId="0" applyNumberFormat="1" applyFont="1" applyFill="1" applyBorder="1" applyAlignment="1" applyProtection="1">
      <alignment vertical="center"/>
      <protection locked="0"/>
    </xf>
    <xf numFmtId="4" fontId="17" fillId="0" borderId="44" xfId="0" applyNumberFormat="1" applyFont="1" applyBorder="1" applyAlignment="1">
      <alignment vertical="center"/>
    </xf>
    <xf numFmtId="4" fontId="11" fillId="0" borderId="4" xfId="0" applyNumberFormat="1" applyFont="1" applyBorder="1" applyAlignment="1">
      <alignment vertical="center"/>
    </xf>
    <xf numFmtId="4" fontId="17" fillId="0" borderId="4" xfId="0" applyNumberFormat="1" applyFont="1" applyBorder="1" applyAlignment="1">
      <alignment vertical="center"/>
    </xf>
    <xf numFmtId="4" fontId="17" fillId="0" borderId="16" xfId="0" applyNumberFormat="1" applyFont="1" applyBorder="1" applyAlignment="1">
      <alignment vertical="center"/>
    </xf>
    <xf numFmtId="0" fontId="14" fillId="0" borderId="33"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4" fontId="11" fillId="0" borderId="31" xfId="0" applyNumberFormat="1" applyFont="1" applyBorder="1" applyAlignment="1">
      <alignment vertical="center"/>
    </xf>
    <xf numFmtId="4" fontId="17" fillId="0" borderId="41" xfId="0" applyNumberFormat="1" applyFont="1" applyBorder="1" applyAlignment="1">
      <alignment vertical="center"/>
    </xf>
    <xf numFmtId="0" fontId="11" fillId="0" borderId="23" xfId="0" applyFont="1" applyBorder="1" applyAlignment="1">
      <alignment horizontal="left" vertical="center"/>
    </xf>
    <xf numFmtId="0" fontId="13" fillId="0" borderId="49" xfId="0" applyFont="1" applyBorder="1" applyAlignment="1">
      <alignment vertical="center"/>
    </xf>
    <xf numFmtId="4" fontId="13" fillId="2" borderId="49" xfId="0" applyNumberFormat="1" applyFont="1" applyFill="1" applyBorder="1" applyAlignment="1" applyProtection="1">
      <alignment vertical="center"/>
      <protection locked="0"/>
    </xf>
    <xf numFmtId="4" fontId="17" fillId="0" borderId="49" xfId="0" applyNumberFormat="1" applyFont="1" applyBorder="1" applyAlignment="1">
      <alignment horizontal="right" vertical="center"/>
    </xf>
    <xf numFmtId="10" fontId="17" fillId="0" borderId="49" xfId="0" applyNumberFormat="1" applyFont="1" applyBorder="1" applyAlignment="1">
      <alignment horizontal="right" vertical="center"/>
    </xf>
    <xf numFmtId="0" fontId="7" fillId="0" borderId="0" xfId="0" applyFont="1" applyAlignment="1" applyProtection="1">
      <alignment horizontal="left" vertical="center"/>
      <protection locked="0"/>
    </xf>
    <xf numFmtId="0" fontId="9" fillId="0" borderId="0" xfId="0" applyFont="1" applyAlignment="1">
      <alignment horizontal="center" vertical="center"/>
    </xf>
    <xf numFmtId="0" fontId="17" fillId="0" borderId="0" xfId="0" applyFont="1" applyAlignment="1">
      <alignment vertical="center"/>
    </xf>
    <xf numFmtId="0" fontId="11" fillId="0" borderId="30" xfId="0" applyFont="1" applyBorder="1" applyAlignment="1">
      <alignment vertical="center"/>
    </xf>
    <xf numFmtId="3" fontId="13" fillId="7" borderId="14" xfId="0" applyNumberFormat="1" applyFont="1" applyFill="1" applyBorder="1" applyAlignment="1" applyProtection="1">
      <alignment horizontal="right" vertical="center"/>
      <protection locked="0"/>
    </xf>
    <xf numFmtId="164" fontId="13" fillId="7" borderId="31" xfId="0" applyNumberFormat="1" applyFont="1" applyFill="1" applyBorder="1" applyAlignment="1" applyProtection="1">
      <alignment horizontal="right" vertical="center"/>
      <protection locked="0"/>
    </xf>
    <xf numFmtId="164" fontId="13" fillId="2" borderId="34" xfId="0" applyNumberFormat="1" applyFont="1" applyFill="1" applyBorder="1" applyAlignment="1" applyProtection="1">
      <alignment horizontal="right" vertical="center"/>
      <protection locked="0"/>
    </xf>
    <xf numFmtId="164" fontId="19" fillId="0" borderId="34" xfId="0" applyNumberFormat="1" applyFont="1" applyBorder="1" applyAlignment="1">
      <alignment vertical="center"/>
    </xf>
    <xf numFmtId="10" fontId="19" fillId="0" borderId="34" xfId="0" applyNumberFormat="1" applyFont="1" applyBorder="1" applyAlignment="1">
      <alignment vertical="center"/>
    </xf>
    <xf numFmtId="164" fontId="13" fillId="2" borderId="41" xfId="0" applyNumberFormat="1" applyFont="1" applyFill="1" applyBorder="1" applyAlignment="1" applyProtection="1">
      <alignment horizontal="right" vertical="center"/>
      <protection locked="0"/>
    </xf>
    <xf numFmtId="164" fontId="19" fillId="0" borderId="41" xfId="0" applyNumberFormat="1" applyFont="1" applyBorder="1" applyAlignment="1">
      <alignment vertical="center"/>
    </xf>
    <xf numFmtId="10" fontId="19" fillId="0" borderId="41" xfId="0" applyNumberFormat="1" applyFont="1" applyBorder="1" applyAlignment="1">
      <alignment vertical="center"/>
    </xf>
    <xf numFmtId="0" fontId="13" fillId="0" borderId="13" xfId="0" applyFont="1" applyBorder="1" applyAlignment="1">
      <alignment horizontal="left" vertical="center" wrapText="1"/>
    </xf>
    <xf numFmtId="0" fontId="13" fillId="0" borderId="30" xfId="0" applyFont="1" applyBorder="1" applyAlignment="1">
      <alignment horizontal="left" vertical="center" wrapText="1"/>
    </xf>
    <xf numFmtId="0" fontId="13" fillId="0" borderId="30" xfId="0" applyFont="1" applyBorder="1" applyAlignment="1" applyProtection="1">
      <alignment horizontal="left" vertical="center" wrapText="1"/>
      <protection locked="0"/>
    </xf>
    <xf numFmtId="0" fontId="14" fillId="0" borderId="13" xfId="0" applyFont="1" applyBorder="1" applyAlignment="1">
      <alignment horizontal="left" vertical="center"/>
    </xf>
    <xf numFmtId="4" fontId="13" fillId="2" borderId="41" xfId="0" applyNumberFormat="1" applyFont="1" applyFill="1" applyBorder="1" applyAlignment="1" applyProtection="1">
      <alignment vertical="center"/>
      <protection locked="0"/>
    </xf>
    <xf numFmtId="0" fontId="13" fillId="0" borderId="2" xfId="0" applyFont="1" applyBorder="1" applyAlignment="1">
      <alignment horizontal="left" vertical="center" wrapText="1"/>
    </xf>
    <xf numFmtId="0" fontId="11" fillId="0" borderId="6" xfId="0" applyFont="1" applyBorder="1" applyAlignment="1">
      <alignment vertical="center"/>
    </xf>
    <xf numFmtId="0" fontId="11" fillId="0" borderId="3" xfId="0" applyFont="1" applyBorder="1" applyAlignment="1">
      <alignment vertical="center"/>
    </xf>
    <xf numFmtId="0" fontId="11" fillId="0" borderId="7" xfId="0" applyFont="1" applyBorder="1" applyAlignment="1">
      <alignment vertical="center"/>
    </xf>
    <xf numFmtId="0" fontId="11" fillId="0" borderId="5" xfId="0" applyFont="1" applyBorder="1" applyAlignment="1">
      <alignment vertical="center"/>
    </xf>
    <xf numFmtId="4" fontId="11" fillId="7" borderId="41" xfId="0" applyNumberFormat="1" applyFont="1" applyFill="1" applyBorder="1" applyAlignment="1" applyProtection="1">
      <alignment vertical="center"/>
      <protection locked="0"/>
    </xf>
    <xf numFmtId="4" fontId="11" fillId="0" borderId="16" xfId="0" applyNumberFormat="1" applyFont="1" applyBorder="1" applyAlignment="1">
      <alignment horizontal="right" vertical="center"/>
    </xf>
    <xf numFmtId="3" fontId="17" fillId="0" borderId="8" xfId="0" applyNumberFormat="1" applyFont="1" applyBorder="1" applyAlignment="1">
      <alignment vertical="center"/>
    </xf>
    <xf numFmtId="10" fontId="17" fillId="0" borderId="4" xfId="0" applyNumberFormat="1" applyFont="1" applyBorder="1" applyAlignment="1">
      <alignment vertical="center"/>
    </xf>
    <xf numFmtId="10" fontId="11" fillId="0" borderId="16" xfId="0" applyNumberFormat="1" applyFont="1" applyBorder="1" applyAlignment="1">
      <alignment vertical="center"/>
    </xf>
    <xf numFmtId="0" fontId="5" fillId="8" borderId="0" xfId="0" applyFont="1" applyFill="1" applyAlignment="1">
      <alignment horizontal="left" vertical="center"/>
    </xf>
    <xf numFmtId="0" fontId="27" fillId="8" borderId="0" xfId="0" applyFont="1" applyFill="1" applyAlignment="1">
      <alignment vertical="center"/>
    </xf>
    <xf numFmtId="0" fontId="28" fillId="8" borderId="0" xfId="0" applyFont="1" applyFill="1" applyAlignment="1">
      <alignment horizontal="center" vertical="center"/>
    </xf>
    <xf numFmtId="0" fontId="28" fillId="8" borderId="0" xfId="0" applyFont="1" applyFill="1" applyAlignment="1">
      <alignment horizontal="right" vertical="center"/>
    </xf>
    <xf numFmtId="0" fontId="27" fillId="0" borderId="0" xfId="0" applyFont="1" applyAlignment="1">
      <alignment vertical="center"/>
    </xf>
    <xf numFmtId="0" fontId="27" fillId="0" borderId="0" xfId="0" applyFont="1" applyAlignment="1">
      <alignment horizontal="left" vertical="center"/>
    </xf>
    <xf numFmtId="0" fontId="5" fillId="0" borderId="0" xfId="0" applyFont="1" applyAlignment="1">
      <alignment horizontal="left" vertical="center"/>
    </xf>
    <xf numFmtId="0" fontId="28" fillId="0" borderId="0" xfId="0" applyFont="1" applyAlignment="1">
      <alignment horizontal="center" vertical="center"/>
    </xf>
    <xf numFmtId="0" fontId="29" fillId="2" borderId="4" xfId="0" applyFont="1" applyFill="1" applyBorder="1" applyAlignment="1" applyProtection="1">
      <alignment horizontal="center" vertical="center"/>
      <protection locked="0"/>
    </xf>
    <xf numFmtId="0" fontId="27" fillId="0" borderId="0" xfId="3" applyFont="1" applyAlignment="1">
      <alignment horizontal="left" vertical="center"/>
    </xf>
    <xf numFmtId="2" fontId="29" fillId="2" borderId="4" xfId="3" applyNumberFormat="1" applyFont="1" applyFill="1" applyBorder="1" applyAlignment="1" applyProtection="1">
      <alignment horizontal="center" vertical="center"/>
      <protection locked="0"/>
    </xf>
    <xf numFmtId="168" fontId="27" fillId="0" borderId="0" xfId="0" applyNumberFormat="1" applyFont="1" applyAlignment="1">
      <alignment vertical="center"/>
    </xf>
    <xf numFmtId="168" fontId="27" fillId="0" borderId="0" xfId="0" applyNumberFormat="1" applyFont="1" applyAlignment="1">
      <alignment horizontal="right" vertical="center"/>
    </xf>
    <xf numFmtId="0" fontId="27" fillId="0" borderId="0" xfId="0" applyFont="1" applyAlignment="1">
      <alignment horizontal="center" vertical="center"/>
    </xf>
    <xf numFmtId="0" fontId="27" fillId="0" borderId="0" xfId="0" applyFont="1" applyAlignment="1">
      <alignment horizontal="center" vertical="center" wrapText="1"/>
    </xf>
    <xf numFmtId="168" fontId="27" fillId="9" borderId="25" xfId="0" applyNumberFormat="1" applyFont="1" applyFill="1" applyBorder="1" applyAlignment="1">
      <alignment horizontal="center" vertical="center" wrapText="1"/>
    </xf>
    <xf numFmtId="168" fontId="27" fillId="9" borderId="4" xfId="0" applyNumberFormat="1" applyFont="1" applyFill="1" applyBorder="1" applyAlignment="1">
      <alignment horizontal="center" vertical="center" wrapText="1"/>
    </xf>
    <xf numFmtId="0" fontId="27" fillId="0" borderId="4" xfId="0" applyFont="1" applyBorder="1" applyAlignment="1">
      <alignment horizontal="center" vertical="center"/>
    </xf>
    <xf numFmtId="0" fontId="27" fillId="0" borderId="4" xfId="0" applyFont="1" applyBorder="1" applyAlignment="1">
      <alignment vertical="center" wrapText="1"/>
    </xf>
    <xf numFmtId="4" fontId="27" fillId="0" borderId="4" xfId="0" applyNumberFormat="1" applyFont="1" applyBorder="1" applyAlignment="1">
      <alignment horizontal="center" vertical="center"/>
    </xf>
    <xf numFmtId="168" fontId="27" fillId="0" borderId="4" xfId="0" applyNumberFormat="1" applyFont="1" applyBorder="1" applyAlignment="1">
      <alignment vertical="center"/>
    </xf>
    <xf numFmtId="4" fontId="30" fillId="0" borderId="4" xfId="0" applyNumberFormat="1" applyFont="1" applyBorder="1" applyAlignment="1">
      <alignment vertical="center"/>
    </xf>
    <xf numFmtId="0" fontId="27" fillId="0" borderId="0" xfId="0" applyFont="1" applyAlignment="1">
      <alignment vertical="center" wrapText="1"/>
    </xf>
    <xf numFmtId="4" fontId="27" fillId="0" borderId="0" xfId="0" applyNumberFormat="1" applyFont="1" applyAlignment="1">
      <alignment horizontal="center" vertical="center"/>
    </xf>
    <xf numFmtId="4" fontId="30" fillId="0" borderId="0" xfId="0" applyNumberFormat="1" applyFont="1" applyAlignment="1">
      <alignment vertical="center"/>
    </xf>
    <xf numFmtId="0" fontId="27" fillId="0" borderId="2" xfId="0" applyFont="1" applyBorder="1" applyAlignment="1">
      <alignment horizontal="center" vertical="center"/>
    </xf>
    <xf numFmtId="0" fontId="27" fillId="2" borderId="50" xfId="0" applyFont="1" applyFill="1" applyBorder="1" applyAlignment="1" applyProtection="1">
      <alignment vertical="center" wrapText="1"/>
      <protection locked="0"/>
    </xf>
    <xf numFmtId="4" fontId="27" fillId="2" borderId="50" xfId="0" applyNumberFormat="1" applyFont="1" applyFill="1" applyBorder="1" applyAlignment="1" applyProtection="1">
      <alignment horizontal="center" vertical="center"/>
      <protection locked="0"/>
    </xf>
    <xf numFmtId="168" fontId="27" fillId="2" borderId="50" xfId="0" applyNumberFormat="1" applyFont="1" applyFill="1" applyBorder="1" applyAlignment="1" applyProtection="1">
      <alignment vertical="center"/>
      <protection locked="0"/>
    </xf>
    <xf numFmtId="4" fontId="30" fillId="0" borderId="50" xfId="0" applyNumberFormat="1" applyFont="1" applyBorder="1" applyAlignment="1">
      <alignment vertical="center"/>
    </xf>
    <xf numFmtId="0" fontId="27" fillId="0" borderId="3" xfId="0" applyFont="1" applyBorder="1" applyAlignment="1">
      <alignment horizontal="center" vertical="center"/>
    </xf>
    <xf numFmtId="0" fontId="27" fillId="2" borderId="51" xfId="0" applyFont="1" applyFill="1" applyBorder="1" applyAlignment="1" applyProtection="1">
      <alignment vertical="center" wrapText="1"/>
      <protection locked="0"/>
    </xf>
    <xf numFmtId="4" fontId="27" fillId="2" borderId="51" xfId="0" applyNumberFormat="1" applyFont="1" applyFill="1" applyBorder="1" applyAlignment="1" applyProtection="1">
      <alignment horizontal="center" vertical="center"/>
      <protection locked="0"/>
    </xf>
    <xf numFmtId="168" fontId="27" fillId="2" borderId="51" xfId="0" applyNumberFormat="1" applyFont="1" applyFill="1" applyBorder="1" applyAlignment="1" applyProtection="1">
      <alignment vertical="center"/>
      <protection locked="0"/>
    </xf>
    <xf numFmtId="4" fontId="30" fillId="0" borderId="52" xfId="0" applyNumberFormat="1" applyFont="1" applyBorder="1" applyAlignment="1">
      <alignment vertical="center"/>
    </xf>
    <xf numFmtId="0" fontId="27" fillId="2" borderId="53" xfId="0" applyFont="1" applyFill="1" applyBorder="1" applyAlignment="1" applyProtection="1">
      <alignment vertical="center" wrapText="1"/>
      <protection locked="0"/>
    </xf>
    <xf numFmtId="4" fontId="27" fillId="2" borderId="53" xfId="0" applyNumberFormat="1" applyFont="1" applyFill="1" applyBorder="1" applyAlignment="1" applyProtection="1">
      <alignment horizontal="center" vertical="center"/>
      <protection locked="0"/>
    </xf>
    <xf numFmtId="168" fontId="27" fillId="2" borderId="53" xfId="0" applyNumberFormat="1" applyFont="1" applyFill="1" applyBorder="1" applyAlignment="1" applyProtection="1">
      <alignment vertical="center"/>
      <protection locked="0"/>
    </xf>
    <xf numFmtId="4" fontId="30" fillId="0" borderId="54" xfId="0" applyNumberFormat="1" applyFont="1" applyBorder="1" applyAlignment="1">
      <alignment vertical="center"/>
    </xf>
    <xf numFmtId="0" fontId="27" fillId="0" borderId="16" xfId="0" applyFont="1" applyBorder="1" applyAlignment="1">
      <alignment horizontal="center" vertical="center"/>
    </xf>
    <xf numFmtId="0" fontId="29" fillId="0" borderId="16" xfId="0" applyFont="1" applyBorder="1" applyAlignment="1">
      <alignment vertical="center" wrapText="1"/>
    </xf>
    <xf numFmtId="4" fontId="29" fillId="0" borderId="16" xfId="0" applyNumberFormat="1" applyFont="1" applyBorder="1" applyAlignment="1">
      <alignment horizontal="center" vertical="center"/>
    </xf>
    <xf numFmtId="168" fontId="29" fillId="0" borderId="16" xfId="0" applyNumberFormat="1" applyFont="1" applyBorder="1" applyAlignment="1">
      <alignment vertical="center"/>
    </xf>
    <xf numFmtId="4" fontId="31" fillId="0" borderId="16" xfId="0" applyNumberFormat="1" applyFont="1" applyBorder="1" applyAlignment="1">
      <alignment vertical="center"/>
    </xf>
    <xf numFmtId="0" fontId="30" fillId="0" borderId="0" xfId="0" applyFont="1" applyAlignment="1">
      <alignmen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35" xfId="0" applyFont="1" applyBorder="1" applyAlignment="1">
      <alignment vertical="center"/>
    </xf>
    <xf numFmtId="0" fontId="13" fillId="0" borderId="36" xfId="0" applyFont="1" applyBorder="1" applyAlignment="1">
      <alignment vertical="center"/>
    </xf>
    <xf numFmtId="0" fontId="13" fillId="0" borderId="47" xfId="0" applyFont="1" applyBorder="1" applyAlignment="1">
      <alignment vertical="center"/>
    </xf>
    <xf numFmtId="0" fontId="13" fillId="0" borderId="48" xfId="0" applyFont="1" applyBorder="1" applyAlignment="1">
      <alignment vertical="center"/>
    </xf>
    <xf numFmtId="0" fontId="13" fillId="0" borderId="19" xfId="0" applyFont="1" applyBorder="1" applyAlignment="1">
      <alignment vertical="center"/>
    </xf>
    <xf numFmtId="0" fontId="13" fillId="0" borderId="21" xfId="0" applyFont="1" applyBorder="1" applyAlignment="1">
      <alignment vertical="center"/>
    </xf>
    <xf numFmtId="0" fontId="13" fillId="0" borderId="20" xfId="0" applyFont="1" applyBorder="1" applyAlignment="1">
      <alignment vertical="center"/>
    </xf>
    <xf numFmtId="0" fontId="13" fillId="0" borderId="27" xfId="0" applyFont="1" applyBorder="1" applyAlignment="1">
      <alignment vertical="center"/>
    </xf>
    <xf numFmtId="4" fontId="33" fillId="0" borderId="0" xfId="0" applyNumberFormat="1" applyFont="1" applyAlignment="1">
      <alignment vertical="center"/>
    </xf>
    <xf numFmtId="10" fontId="11" fillId="0" borderId="16" xfId="0" applyNumberFormat="1" applyFont="1" applyBorder="1" applyAlignment="1">
      <alignment horizontal="righ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10" fontId="13" fillId="0" borderId="55" xfId="0" applyNumberFormat="1" applyFont="1" applyBorder="1" applyAlignment="1">
      <alignment horizontal="right" vertical="center"/>
    </xf>
    <xf numFmtId="4" fontId="11" fillId="0" borderId="34" xfId="0" applyNumberFormat="1" applyFont="1" applyBorder="1" applyAlignment="1">
      <alignment horizontal="right" vertical="center"/>
    </xf>
    <xf numFmtId="10" fontId="11" fillId="0" borderId="34" xfId="0" applyNumberFormat="1" applyFont="1" applyBorder="1" applyAlignment="1">
      <alignment horizontal="right" vertical="center"/>
    </xf>
    <xf numFmtId="0" fontId="11" fillId="0" borderId="34" xfId="0" applyFont="1" applyBorder="1" applyAlignment="1">
      <alignment vertical="center"/>
    </xf>
    <xf numFmtId="0" fontId="13" fillId="0" borderId="60" xfId="0" applyFont="1" applyBorder="1" applyAlignment="1">
      <alignment vertical="center"/>
    </xf>
    <xf numFmtId="4" fontId="13" fillId="2" borderId="60" xfId="0" applyNumberFormat="1" applyFont="1" applyFill="1" applyBorder="1" applyAlignment="1" applyProtection="1">
      <alignment vertical="center"/>
      <protection locked="0"/>
    </xf>
    <xf numFmtId="4" fontId="17" fillId="0" borderId="60" xfId="0" applyNumberFormat="1" applyFont="1" applyBorder="1" applyAlignment="1">
      <alignment horizontal="right" vertical="center"/>
    </xf>
    <xf numFmtId="10" fontId="17" fillId="0" borderId="60" xfId="0" applyNumberFormat="1" applyFont="1" applyBorder="1" applyAlignment="1">
      <alignment horizontal="right" vertical="center"/>
    </xf>
    <xf numFmtId="0" fontId="20" fillId="0" borderId="72" xfId="0" applyFont="1" applyBorder="1" applyAlignment="1">
      <alignment horizontal="left" vertical="center"/>
    </xf>
    <xf numFmtId="10" fontId="17" fillId="0" borderId="73" xfId="0" applyNumberFormat="1" applyFont="1" applyBorder="1" applyAlignment="1">
      <alignment horizontal="right" vertical="center"/>
    </xf>
    <xf numFmtId="0" fontId="14" fillId="0" borderId="74" xfId="0" applyFont="1" applyBorder="1" applyAlignment="1">
      <alignment horizontal="left" vertical="center"/>
    </xf>
    <xf numFmtId="10" fontId="13" fillId="0" borderId="77" xfId="0" applyNumberFormat="1" applyFont="1" applyBorder="1" applyAlignment="1">
      <alignment horizontal="right" vertical="center"/>
    </xf>
    <xf numFmtId="167" fontId="14" fillId="5" borderId="83" xfId="0" applyNumberFormat="1" applyFont="1" applyFill="1" applyBorder="1" applyAlignment="1">
      <alignment horizontal="center" vertical="center"/>
    </xf>
    <xf numFmtId="166" fontId="14" fillId="5" borderId="83" xfId="0" applyNumberFormat="1" applyFont="1" applyFill="1" applyBorder="1" applyAlignment="1">
      <alignment horizontal="center" vertical="center"/>
    </xf>
    <xf numFmtId="0" fontId="11" fillId="0" borderId="86" xfId="0" applyFont="1" applyBorder="1" applyAlignment="1">
      <alignment horizontal="left" vertical="center"/>
    </xf>
    <xf numFmtId="10" fontId="17" fillId="0" borderId="87" xfId="0" applyNumberFormat="1" applyFont="1" applyBorder="1" applyAlignment="1">
      <alignment horizontal="right" vertical="center"/>
    </xf>
    <xf numFmtId="49" fontId="11" fillId="0" borderId="88" xfId="0" applyNumberFormat="1" applyFont="1" applyBorder="1" applyAlignment="1">
      <alignment horizontal="left" vertical="center"/>
    </xf>
    <xf numFmtId="10" fontId="17" fillId="0" borderId="89" xfId="0" applyNumberFormat="1" applyFont="1" applyBorder="1" applyAlignment="1">
      <alignment horizontal="right" vertical="center"/>
    </xf>
    <xf numFmtId="49" fontId="11" fillId="0" borderId="90" xfId="0" applyNumberFormat="1" applyFont="1" applyBorder="1" applyAlignment="1">
      <alignment horizontal="left" vertical="center"/>
    </xf>
    <xf numFmtId="10" fontId="17" fillId="0" borderId="91" xfId="0" applyNumberFormat="1" applyFont="1" applyBorder="1" applyAlignment="1">
      <alignment horizontal="right" vertical="center"/>
    </xf>
    <xf numFmtId="49" fontId="11" fillId="0" borderId="92" xfId="0" applyNumberFormat="1" applyFont="1" applyBorder="1" applyAlignment="1">
      <alignment horizontal="left" vertical="center"/>
    </xf>
    <xf numFmtId="10" fontId="17" fillId="0" borderId="93" xfId="0" applyNumberFormat="1" applyFont="1" applyBorder="1" applyAlignment="1">
      <alignment horizontal="right" vertical="center"/>
    </xf>
    <xf numFmtId="167" fontId="14" fillId="5" borderId="97" xfId="0" applyNumberFormat="1" applyFont="1" applyFill="1" applyBorder="1" applyAlignment="1">
      <alignment horizontal="center" vertical="center"/>
    </xf>
    <xf numFmtId="166" fontId="14" fillId="5" borderId="97" xfId="0" applyNumberFormat="1" applyFont="1" applyFill="1" applyBorder="1" applyAlignment="1">
      <alignment horizontal="center" vertical="center"/>
    </xf>
    <xf numFmtId="10" fontId="17" fillId="0" borderId="98" xfId="0" applyNumberFormat="1" applyFont="1" applyBorder="1" applyAlignment="1">
      <alignment horizontal="right" vertical="center"/>
    </xf>
    <xf numFmtId="49" fontId="14" fillId="0" borderId="92" xfId="0" applyNumberFormat="1" applyFont="1" applyBorder="1" applyAlignment="1">
      <alignment horizontal="left" vertical="center"/>
    </xf>
    <xf numFmtId="0" fontId="11" fillId="0" borderId="90" xfId="0" applyFont="1" applyBorder="1" applyAlignment="1">
      <alignment horizontal="left" vertical="center"/>
    </xf>
    <xf numFmtId="0" fontId="11" fillId="0" borderId="92" xfId="0" applyFont="1" applyBorder="1" applyAlignment="1">
      <alignment horizontal="left" vertical="center"/>
    </xf>
    <xf numFmtId="0" fontId="33" fillId="0" borderId="65" xfId="0" applyFont="1" applyBorder="1" applyAlignment="1">
      <alignment horizontal="left" vertical="center"/>
    </xf>
    <xf numFmtId="4" fontId="17" fillId="0" borderId="66" xfId="0" applyNumberFormat="1" applyFont="1" applyBorder="1" applyAlignment="1">
      <alignment horizontal="right" vertical="center"/>
    </xf>
    <xf numFmtId="10" fontId="17" fillId="0" borderId="100" xfId="0" applyNumberFormat="1" applyFont="1" applyBorder="1" applyAlignment="1">
      <alignment horizontal="right" vertical="center"/>
    </xf>
    <xf numFmtId="0" fontId="14" fillId="0" borderId="63" xfId="0" applyFont="1" applyBorder="1" applyAlignment="1">
      <alignment horizontal="left" vertical="center"/>
    </xf>
    <xf numFmtId="0" fontId="3" fillId="0" borderId="64" xfId="0" applyFont="1" applyBorder="1" applyAlignment="1">
      <alignment horizontal="left" vertical="center" wrapText="1"/>
    </xf>
    <xf numFmtId="4" fontId="11" fillId="0" borderId="31" xfId="0" applyNumberFormat="1" applyFont="1" applyBorder="1" applyAlignment="1">
      <alignment horizontal="center" vertical="center"/>
    </xf>
    <xf numFmtId="4" fontId="11" fillId="0" borderId="34" xfId="0" applyNumberFormat="1" applyFont="1" applyBorder="1" applyAlignment="1">
      <alignment horizontal="center" vertical="center"/>
    </xf>
    <xf numFmtId="4" fontId="11" fillId="0" borderId="41" xfId="0" applyNumberFormat="1" applyFont="1" applyBorder="1" applyAlignment="1">
      <alignment horizontal="center" vertical="center"/>
    </xf>
    <xf numFmtId="4" fontId="17" fillId="0" borderId="43" xfId="0" applyNumberFormat="1" applyFont="1" applyBorder="1" applyAlignment="1">
      <alignment horizontal="right" vertical="center"/>
    </xf>
    <xf numFmtId="0" fontId="12" fillId="0" borderId="101" xfId="0" applyFont="1" applyBorder="1" applyAlignment="1">
      <alignment vertical="center"/>
    </xf>
    <xf numFmtId="164" fontId="19" fillId="0" borderId="0" xfId="0" applyNumberFormat="1" applyFont="1" applyAlignment="1">
      <alignment vertical="center"/>
    </xf>
    <xf numFmtId="10" fontId="19" fillId="0" borderId="0" xfId="0" applyNumberFormat="1" applyFont="1" applyAlignment="1">
      <alignment vertical="center"/>
    </xf>
    <xf numFmtId="0" fontId="13" fillId="0" borderId="0" xfId="0" applyFont="1" applyAlignment="1">
      <alignment horizontal="left" vertical="center" wrapText="1"/>
    </xf>
    <xf numFmtId="164" fontId="13" fillId="0" borderId="0" xfId="0" applyNumberFormat="1" applyFont="1" applyAlignment="1" applyProtection="1">
      <alignment horizontal="right" vertical="center"/>
      <protection locked="0"/>
    </xf>
    <xf numFmtId="0" fontId="33" fillId="0" borderId="0" xfId="0" applyFont="1" applyAlignment="1">
      <alignment horizontal="left" vertical="center"/>
    </xf>
    <xf numFmtId="169" fontId="43" fillId="0" borderId="0" xfId="0" applyNumberFormat="1" applyFont="1" applyAlignment="1">
      <alignment horizontal="right" vertical="center"/>
    </xf>
    <xf numFmtId="169" fontId="43" fillId="0" borderId="0" xfId="0" applyNumberFormat="1" applyFont="1" applyAlignment="1">
      <alignment vertical="top"/>
    </xf>
    <xf numFmtId="169" fontId="39" fillId="0" borderId="0" xfId="0" applyNumberFormat="1" applyFont="1" applyAlignment="1">
      <alignment vertical="center"/>
    </xf>
    <xf numFmtId="0" fontId="13" fillId="0" borderId="12" xfId="0" applyFont="1" applyBorder="1" applyAlignment="1">
      <alignment vertical="center"/>
    </xf>
    <xf numFmtId="4" fontId="17" fillId="0" borderId="12" xfId="0" applyNumberFormat="1" applyFont="1" applyBorder="1" applyAlignment="1">
      <alignment horizontal="right" vertical="center"/>
    </xf>
    <xf numFmtId="0" fontId="13" fillId="0" borderId="50" xfId="0" applyFont="1" applyBorder="1" applyAlignment="1">
      <alignment vertical="center"/>
    </xf>
    <xf numFmtId="4" fontId="13" fillId="2" borderId="50" xfId="0" applyNumberFormat="1" applyFont="1" applyFill="1" applyBorder="1" applyAlignment="1" applyProtection="1">
      <alignment vertical="center"/>
      <protection locked="0"/>
    </xf>
    <xf numFmtId="4" fontId="17" fillId="0" borderId="50" xfId="0" applyNumberFormat="1" applyFont="1" applyBorder="1" applyAlignment="1">
      <alignment horizontal="right" vertical="center"/>
    </xf>
    <xf numFmtId="10" fontId="17" fillId="0" borderId="50" xfId="0" applyNumberFormat="1" applyFont="1" applyBorder="1" applyAlignment="1">
      <alignment horizontal="right" vertical="center"/>
    </xf>
    <xf numFmtId="0" fontId="11" fillId="0" borderId="3" xfId="0" applyFont="1" applyBorder="1" applyAlignment="1">
      <alignment horizontal="left" vertical="center" wrapText="1"/>
    </xf>
    <xf numFmtId="0" fontId="0" fillId="0" borderId="0" xfId="0" applyAlignment="1">
      <alignment horizontal="left"/>
    </xf>
    <xf numFmtId="0" fontId="43" fillId="0" borderId="0" xfId="0" applyFont="1" applyAlignment="1">
      <alignment horizontal="right" vertical="center"/>
    </xf>
    <xf numFmtId="4" fontId="11" fillId="0" borderId="4" xfId="0" applyNumberFormat="1" applyFont="1" applyBorder="1" applyAlignment="1">
      <alignment horizontal="center" vertical="center"/>
    </xf>
    <xf numFmtId="0" fontId="13" fillId="0" borderId="19" xfId="0" quotePrefix="1" applyFont="1" applyBorder="1" applyAlignment="1">
      <alignment horizontal="left" vertical="center"/>
    </xf>
    <xf numFmtId="0" fontId="13" fillId="0" borderId="21" xfId="0" quotePrefix="1" applyFont="1" applyBorder="1" applyAlignment="1">
      <alignment horizontal="left" vertical="center"/>
    </xf>
    <xf numFmtId="0" fontId="13" fillId="0" borderId="20" xfId="0" applyFont="1" applyBorder="1" applyAlignment="1">
      <alignment horizontal="left" vertical="center"/>
    </xf>
    <xf numFmtId="0" fontId="13" fillId="0" borderId="27" xfId="0" applyFont="1" applyBorder="1" applyAlignment="1">
      <alignment horizontal="left" vertical="center"/>
    </xf>
    <xf numFmtId="0" fontId="11" fillId="0" borderId="34" xfId="0" applyFont="1" applyBorder="1" applyAlignment="1">
      <alignment horizontal="left" vertical="center"/>
    </xf>
    <xf numFmtId="0" fontId="13" fillId="0" borderId="34" xfId="0" applyFont="1" applyBorder="1" applyAlignment="1">
      <alignment horizontal="left" vertical="center"/>
    </xf>
    <xf numFmtId="0" fontId="11" fillId="0" borderId="0" xfId="0" applyFont="1" applyAlignment="1">
      <alignment horizontal="left" wrapText="1"/>
    </xf>
    <xf numFmtId="0" fontId="13" fillId="0" borderId="61" xfId="0" applyFont="1" applyBorder="1" applyAlignment="1">
      <alignment horizontal="left" vertical="center"/>
    </xf>
    <xf numFmtId="0" fontId="13" fillId="0" borderId="62" xfId="0" applyFont="1" applyBorder="1" applyAlignment="1">
      <alignment horizontal="left" vertical="center"/>
    </xf>
    <xf numFmtId="0" fontId="13" fillId="0" borderId="19" xfId="0" applyFont="1" applyBorder="1" applyAlignment="1">
      <alignment horizontal="left" vertical="center"/>
    </xf>
    <xf numFmtId="0" fontId="13" fillId="0" borderId="21" xfId="0" applyFont="1" applyBorder="1" applyAlignment="1">
      <alignment horizontal="left" vertical="center"/>
    </xf>
    <xf numFmtId="0" fontId="13" fillId="0" borderId="17" xfId="0" applyFont="1" applyBorder="1" applyAlignment="1">
      <alignment horizontal="left" vertical="center"/>
    </xf>
    <xf numFmtId="0" fontId="13" fillId="0" borderId="24" xfId="0" applyFont="1" applyBorder="1" applyAlignment="1">
      <alignment horizontal="left" vertical="center"/>
    </xf>
    <xf numFmtId="0" fontId="13" fillId="0" borderId="17" xfId="0" quotePrefix="1" applyFont="1" applyBorder="1" applyAlignment="1">
      <alignment horizontal="left" vertical="center"/>
    </xf>
    <xf numFmtId="0" fontId="13" fillId="0" borderId="24" xfId="0" quotePrefix="1"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169" fontId="43" fillId="0" borderId="0" xfId="0" applyNumberFormat="1" applyFont="1" applyAlignment="1">
      <alignment horizontal="right" vertical="top"/>
    </xf>
    <xf numFmtId="3" fontId="26" fillId="0" borderId="0" xfId="0" applyNumberFormat="1" applyFont="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82" xfId="0" applyFont="1" applyBorder="1" applyAlignment="1">
      <alignment horizontal="left" vertical="center" wrapText="1"/>
    </xf>
    <xf numFmtId="0" fontId="14" fillId="6" borderId="18"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23" xfId="0" applyFont="1" applyFill="1" applyBorder="1" applyAlignment="1">
      <alignment horizontal="left" vertical="center"/>
    </xf>
    <xf numFmtId="0" fontId="11" fillId="0" borderId="70" xfId="0" applyFont="1" applyBorder="1" applyAlignment="1">
      <alignment horizontal="left" vertical="center"/>
    </xf>
    <xf numFmtId="0" fontId="13" fillId="0" borderId="15" xfId="0" quotePrefix="1" applyFont="1" applyBorder="1" applyAlignment="1">
      <alignment horizontal="left" vertical="center"/>
    </xf>
    <xf numFmtId="0" fontId="13" fillId="0" borderId="11" xfId="0" quotePrefix="1" applyFont="1" applyBorder="1" applyAlignment="1">
      <alignment horizontal="lef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41" xfId="0" applyFont="1" applyBorder="1" applyAlignment="1">
      <alignment horizontal="left" vertical="center"/>
    </xf>
    <xf numFmtId="0" fontId="13" fillId="0" borderId="41"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25" xfId="0" applyFont="1" applyBorder="1" applyAlignment="1">
      <alignment horizontal="left" vertical="center" wrapText="1"/>
    </xf>
    <xf numFmtId="0" fontId="13" fillId="0" borderId="30" xfId="0" applyFont="1" applyBorder="1" applyAlignment="1">
      <alignment horizontal="left" vertical="center" wrapText="1"/>
    </xf>
    <xf numFmtId="0" fontId="13" fillId="0" borderId="2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1" fillId="2" borderId="8"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0" borderId="34" xfId="0" applyFont="1" applyBorder="1" applyAlignment="1">
      <alignment horizontal="left" vertical="center" wrapText="1"/>
    </xf>
    <xf numFmtId="0" fontId="13" fillId="0" borderId="34"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13" fillId="0" borderId="8" xfId="0" applyFont="1" applyBorder="1" applyAlignment="1">
      <alignment horizontal="left" vertical="center"/>
    </xf>
    <xf numFmtId="0" fontId="5" fillId="4" borderId="0" xfId="0" applyFont="1" applyFill="1" applyAlignment="1">
      <alignment horizontal="left" vertical="center" indent="1"/>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25" xfId="0" applyFont="1" applyBorder="1" applyAlignment="1">
      <alignment horizontal="left" vertical="center"/>
    </xf>
    <xf numFmtId="0" fontId="11" fillId="0" borderId="30" xfId="0" applyFont="1" applyBorder="1" applyAlignment="1">
      <alignment horizontal="left" vertical="center"/>
    </xf>
    <xf numFmtId="0" fontId="14" fillId="0" borderId="25" xfId="0" applyFont="1" applyBorder="1" applyAlignment="1">
      <alignment horizontal="left" vertical="center"/>
    </xf>
    <xf numFmtId="0" fontId="14" fillId="0" borderId="30" xfId="0" applyFont="1" applyBorder="1" applyAlignment="1">
      <alignment horizontal="left" vertical="center"/>
    </xf>
    <xf numFmtId="0" fontId="11" fillId="0" borderId="30" xfId="0" applyFont="1" applyBorder="1" applyAlignment="1">
      <alignment horizontal="left" vertical="center" wrapText="1"/>
    </xf>
    <xf numFmtId="0" fontId="11" fillId="0" borderId="26"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7" borderId="8" xfId="0" applyFont="1" applyFill="1" applyBorder="1" applyAlignment="1" applyProtection="1">
      <alignment horizontal="left" vertical="center" wrapText="1"/>
      <protection locked="0"/>
    </xf>
    <xf numFmtId="0" fontId="13" fillId="7" borderId="9" xfId="0" applyFont="1" applyFill="1" applyBorder="1" applyAlignment="1" applyProtection="1">
      <alignment horizontal="left" vertical="center" wrapText="1"/>
      <protection locked="0"/>
    </xf>
    <xf numFmtId="0" fontId="13" fillId="7" borderId="10" xfId="0" applyFont="1" applyFill="1" applyBorder="1" applyAlignment="1" applyProtection="1">
      <alignment horizontal="left" vertical="center" wrapText="1"/>
      <protection locked="0"/>
    </xf>
    <xf numFmtId="0" fontId="13"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34" fillId="0" borderId="84" xfId="0" applyFont="1" applyBorder="1" applyAlignment="1">
      <alignment horizontal="center" vertical="center"/>
    </xf>
    <xf numFmtId="0" fontId="34" fillId="0" borderId="85" xfId="0" applyFont="1" applyBorder="1" applyAlignment="1">
      <alignment horizontal="center" vertical="center"/>
    </xf>
    <xf numFmtId="10" fontId="17" fillId="0" borderId="56" xfId="0" applyNumberFormat="1" applyFont="1" applyBorder="1" applyAlignment="1">
      <alignment horizontal="right" vertical="center"/>
    </xf>
    <xf numFmtId="10" fontId="17" fillId="0" borderId="69" xfId="0" applyNumberFormat="1" applyFont="1" applyBorder="1" applyAlignment="1">
      <alignment horizontal="right" vertical="center"/>
    </xf>
    <xf numFmtId="10" fontId="17" fillId="0" borderId="35" xfId="0" applyNumberFormat="1" applyFont="1" applyBorder="1" applyAlignment="1">
      <alignment horizontal="right" vertical="center"/>
    </xf>
    <xf numFmtId="10" fontId="17" fillId="0" borderId="71" xfId="0" applyNumberFormat="1" applyFont="1" applyBorder="1" applyAlignment="1">
      <alignment horizontal="right" vertical="center"/>
    </xf>
    <xf numFmtId="0" fontId="11" fillId="0" borderId="68" xfId="0" applyFont="1" applyBorder="1" applyAlignment="1">
      <alignment horizontal="left" vertical="center"/>
    </xf>
    <xf numFmtId="0" fontId="13" fillId="0" borderId="31" xfId="0" applyFont="1" applyBorder="1" applyAlignment="1">
      <alignment horizontal="left" vertical="center"/>
    </xf>
    <xf numFmtId="0" fontId="11" fillId="0" borderId="76" xfId="0" applyFont="1" applyBorder="1" applyAlignment="1">
      <alignment horizontal="left" vertical="center"/>
    </xf>
    <xf numFmtId="0" fontId="13" fillId="0" borderId="77" xfId="0" applyFont="1" applyBorder="1" applyAlignment="1">
      <alignment horizontal="left" vertical="center"/>
    </xf>
    <xf numFmtId="0" fontId="11" fillId="2" borderId="8"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10" fontId="17" fillId="0" borderId="32" xfId="0" applyNumberFormat="1" applyFont="1" applyBorder="1" applyAlignment="1">
      <alignment horizontal="right" vertical="center"/>
    </xf>
    <xf numFmtId="10" fontId="17" fillId="0" borderId="75" xfId="0" applyNumberFormat="1" applyFont="1" applyBorder="1" applyAlignment="1">
      <alignment horizontal="right" vertical="center"/>
    </xf>
    <xf numFmtId="0" fontId="11" fillId="0" borderId="65" xfId="0" applyFont="1" applyBorder="1" applyAlignment="1">
      <alignment horizontal="left" vertical="top" wrapText="1"/>
    </xf>
    <xf numFmtId="0" fontId="11" fillId="0" borderId="0" xfId="0" applyFont="1" applyAlignment="1">
      <alignment horizontal="left" vertical="top" wrapText="1"/>
    </xf>
    <xf numFmtId="0" fontId="11" fillId="0" borderId="66" xfId="0" applyFont="1" applyBorder="1" applyAlignment="1">
      <alignment horizontal="left" vertical="top" wrapText="1"/>
    </xf>
    <xf numFmtId="4" fontId="17" fillId="0" borderId="35" xfId="0" applyNumberFormat="1" applyFont="1" applyBorder="1" applyAlignment="1">
      <alignment horizontal="right" vertical="center"/>
    </xf>
    <xf numFmtId="4" fontId="17" fillId="0" borderId="71" xfId="0" applyNumberFormat="1" applyFont="1" applyBorder="1" applyAlignment="1">
      <alignment horizontal="right" vertical="center"/>
    </xf>
    <xf numFmtId="0" fontId="3" fillId="3" borderId="13"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21" fillId="0" borderId="8" xfId="0" applyFont="1" applyBorder="1" applyAlignment="1">
      <alignment horizontal="left" vertical="top"/>
    </xf>
    <xf numFmtId="0" fontId="21" fillId="0" borderId="9" xfId="0" applyFont="1" applyBorder="1" applyAlignment="1">
      <alignment horizontal="left" vertical="top"/>
    </xf>
    <xf numFmtId="0" fontId="21" fillId="0" borderId="10" xfId="0" applyFont="1" applyBorder="1" applyAlignment="1">
      <alignment horizontal="left" vertical="top"/>
    </xf>
    <xf numFmtId="0" fontId="11" fillId="0" borderId="94" xfId="0" applyFont="1" applyBorder="1" applyAlignment="1">
      <alignment horizontal="left" vertical="top" wrapText="1"/>
    </xf>
    <xf numFmtId="0" fontId="11" fillId="0" borderId="95" xfId="0" applyFont="1" applyBorder="1" applyAlignment="1">
      <alignment horizontal="left" vertical="top" wrapText="1"/>
    </xf>
    <xf numFmtId="0" fontId="11" fillId="0" borderId="96" xfId="0" applyFont="1" applyBorder="1" applyAlignment="1">
      <alignment horizontal="left" vertical="top" wrapText="1"/>
    </xf>
    <xf numFmtId="0" fontId="11" fillId="0" borderId="94" xfId="0" applyFont="1" applyBorder="1" applyAlignment="1">
      <alignment horizontal="left" vertical="center" wrapText="1"/>
    </xf>
    <xf numFmtId="0" fontId="11" fillId="0" borderId="95" xfId="0" applyFont="1" applyBorder="1" applyAlignment="1">
      <alignment horizontal="left" vertical="center" wrapText="1"/>
    </xf>
    <xf numFmtId="0" fontId="11" fillId="0" borderId="96" xfId="0" applyFont="1" applyBorder="1" applyAlignment="1">
      <alignment horizontal="left" vertical="center" wrapText="1"/>
    </xf>
    <xf numFmtId="0" fontId="14" fillId="0" borderId="80" xfId="0" applyFont="1" applyBorder="1" applyAlignment="1">
      <alignment horizontal="left" vertical="center" wrapText="1"/>
    </xf>
    <xf numFmtId="0" fontId="14" fillId="0" borderId="81" xfId="0" applyFont="1" applyBorder="1" applyAlignment="1">
      <alignment horizontal="left" vertical="center" wrapText="1"/>
    </xf>
    <xf numFmtId="0" fontId="14" fillId="0" borderId="82" xfId="0" applyFont="1" applyBorder="1" applyAlignment="1">
      <alignment horizontal="left" vertical="center" wrapText="1"/>
    </xf>
    <xf numFmtId="0" fontId="34" fillId="0" borderId="67" xfId="0" applyFont="1" applyBorder="1" applyAlignment="1">
      <alignment horizontal="center" vertical="center"/>
    </xf>
    <xf numFmtId="0" fontId="21" fillId="0" borderId="15" xfId="0" applyFont="1" applyBorder="1" applyAlignment="1">
      <alignment horizontal="left" vertical="top"/>
    </xf>
    <xf numFmtId="0" fontId="21" fillId="0" borderId="13" xfId="0" applyFont="1" applyBorder="1" applyAlignment="1">
      <alignment horizontal="left" vertical="top"/>
    </xf>
    <xf numFmtId="0" fontId="21" fillId="0" borderId="11" xfId="0" applyFont="1" applyBorder="1" applyAlignment="1">
      <alignment horizontal="left" vertical="top"/>
    </xf>
    <xf numFmtId="0" fontId="3" fillId="0" borderId="25" xfId="0" applyFont="1" applyBorder="1" applyAlignment="1">
      <alignment horizontal="left" vertical="top" wrapText="1"/>
    </xf>
    <xf numFmtId="0" fontId="3" fillId="0" borderId="30" xfId="0" applyFont="1" applyBorder="1" applyAlignment="1">
      <alignment horizontal="left" vertical="top" wrapText="1"/>
    </xf>
    <xf numFmtId="0" fontId="3" fillId="0" borderId="26" xfId="0" applyFont="1" applyBorder="1" applyAlignment="1">
      <alignment horizontal="left" vertical="top" wrapText="1"/>
    </xf>
    <xf numFmtId="0" fontId="3" fillId="0" borderId="13" xfId="0" applyFont="1" applyBorder="1" applyAlignment="1">
      <alignment horizontal="left" vertical="center" wrapText="1"/>
    </xf>
    <xf numFmtId="0" fontId="11" fillId="0" borderId="8" xfId="0" applyFont="1" applyBorder="1" applyAlignment="1">
      <alignment horizontal="right" vertical="center" wrapText="1"/>
    </xf>
    <xf numFmtId="0" fontId="11" fillId="0" borderId="10" xfId="0" applyFont="1" applyBorder="1" applyAlignment="1">
      <alignment horizontal="right" vertical="center" wrapText="1"/>
    </xf>
    <xf numFmtId="0" fontId="34" fillId="0" borderId="43" xfId="0" applyFont="1" applyBorder="1" applyAlignment="1">
      <alignment horizontal="center" vertical="center"/>
    </xf>
    <xf numFmtId="0" fontId="34" fillId="0" borderId="0" xfId="0" applyFont="1" applyAlignment="1">
      <alignment horizontal="center" vertical="center"/>
    </xf>
    <xf numFmtId="0" fontId="13" fillId="0" borderId="20" xfId="0" quotePrefix="1" applyFont="1" applyBorder="1" applyAlignment="1">
      <alignment horizontal="left" vertical="center"/>
    </xf>
    <xf numFmtId="0" fontId="13" fillId="0" borderId="27" xfId="0" quotePrefix="1" applyFont="1" applyBorder="1" applyAlignment="1">
      <alignment horizontal="left" vertical="center"/>
    </xf>
    <xf numFmtId="0" fontId="11" fillId="0" borderId="99" xfId="0" applyFont="1" applyBorder="1" applyAlignment="1">
      <alignment horizontal="left" vertical="center" wrapText="1"/>
    </xf>
    <xf numFmtId="0" fontId="11" fillId="0" borderId="4" xfId="0" applyFont="1" applyBorder="1" applyAlignment="1">
      <alignment horizontal="left" vertical="center" wrapText="1"/>
    </xf>
    <xf numFmtId="0" fontId="13" fillId="0" borderId="68" xfId="0" applyFont="1" applyBorder="1" applyAlignment="1">
      <alignment horizontal="left" vertical="center"/>
    </xf>
    <xf numFmtId="10" fontId="17" fillId="0" borderId="78" xfId="0" applyNumberFormat="1" applyFont="1" applyBorder="1" applyAlignment="1">
      <alignment horizontal="right" vertical="center"/>
    </xf>
    <xf numFmtId="10" fontId="17" fillId="0" borderId="79" xfId="0" applyNumberFormat="1" applyFont="1" applyBorder="1" applyAlignment="1">
      <alignment horizontal="right" vertical="center"/>
    </xf>
    <xf numFmtId="0" fontId="5" fillId="4" borderId="0" xfId="0" applyFont="1" applyFill="1" applyAlignment="1">
      <alignment horizontal="left" vertical="center" wrapText="1" indent="1"/>
    </xf>
    <xf numFmtId="0" fontId="3" fillId="5" borderId="43" xfId="0" applyFont="1" applyFill="1" applyBorder="1" applyAlignment="1">
      <alignment horizontal="left" vertical="top" wrapText="1"/>
    </xf>
    <xf numFmtId="0" fontId="3" fillId="5" borderId="0" xfId="0" applyFont="1" applyFill="1" applyAlignment="1">
      <alignment horizontal="left" vertical="top" wrapText="1"/>
    </xf>
    <xf numFmtId="0" fontId="3" fillId="5" borderId="1"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3"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11" fillId="0" borderId="41" xfId="0" applyFont="1" applyBorder="1" applyAlignment="1">
      <alignment horizontal="left" vertical="center" wrapText="1"/>
    </xf>
    <xf numFmtId="0" fontId="13" fillId="0" borderId="41" xfId="0" applyFont="1" applyBorder="1" applyAlignment="1">
      <alignment horizontal="left" vertical="center" wrapText="1"/>
    </xf>
    <xf numFmtId="0" fontId="11" fillId="0" borderId="31" xfId="0" applyFont="1" applyBorder="1" applyAlignment="1">
      <alignment horizontal="left" vertical="center" wrapText="1"/>
    </xf>
    <xf numFmtId="0" fontId="13" fillId="0" borderId="31" xfId="0" applyFont="1" applyBorder="1" applyAlignment="1">
      <alignment horizontal="left" vertical="center" wrapText="1"/>
    </xf>
    <xf numFmtId="0" fontId="13" fillId="0" borderId="102" xfId="0" quotePrefix="1" applyFont="1" applyBorder="1" applyAlignment="1">
      <alignment horizontal="left" vertical="center"/>
    </xf>
    <xf numFmtId="0" fontId="13" fillId="0" borderId="103" xfId="0" quotePrefix="1" applyFont="1" applyBorder="1" applyAlignment="1">
      <alignment horizontal="left" vertical="center"/>
    </xf>
    <xf numFmtId="0" fontId="13" fillId="0" borderId="8" xfId="0" applyFont="1" applyBorder="1" applyAlignment="1">
      <alignment vertical="center"/>
    </xf>
    <xf numFmtId="0" fontId="11" fillId="0" borderId="31" xfId="0" applyFont="1" applyBorder="1" applyAlignment="1">
      <alignment horizontal="lef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4" fontId="27" fillId="9" borderId="14" xfId="0" applyNumberFormat="1" applyFont="1" applyFill="1" applyBorder="1" applyAlignment="1">
      <alignment horizontal="center" vertical="center" wrapText="1"/>
    </xf>
    <xf numFmtId="4" fontId="27" fillId="9" borderId="12" xfId="0" applyNumberFormat="1" applyFont="1" applyFill="1" applyBorder="1" applyAlignment="1">
      <alignment horizontal="center" vertical="center" wrapText="1"/>
    </xf>
    <xf numFmtId="0" fontId="27" fillId="9" borderId="14" xfId="0" applyFont="1" applyFill="1" applyBorder="1" applyAlignment="1">
      <alignment horizontal="left" vertical="center" wrapText="1"/>
    </xf>
    <xf numFmtId="0" fontId="27" fillId="9" borderId="12" xfId="0" applyFont="1" applyFill="1" applyBorder="1" applyAlignment="1">
      <alignment horizontal="left" vertical="center" wrapText="1"/>
    </xf>
    <xf numFmtId="0" fontId="27" fillId="9" borderId="14"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9" fillId="9" borderId="14" xfId="0" applyFont="1" applyFill="1" applyBorder="1" applyAlignment="1">
      <alignment horizontal="center" vertical="center" wrapText="1"/>
    </xf>
    <xf numFmtId="0" fontId="29" fillId="9" borderId="12" xfId="0" applyFont="1" applyFill="1" applyBorder="1" applyAlignment="1">
      <alignment horizontal="center" vertical="center" wrapText="1"/>
    </xf>
    <xf numFmtId="168" fontId="29" fillId="9" borderId="8" xfId="0" applyNumberFormat="1" applyFont="1" applyFill="1" applyBorder="1" applyAlignment="1">
      <alignment horizontal="center" vertical="center" wrapText="1"/>
    </xf>
    <xf numFmtId="168" fontId="29" fillId="9" borderId="10" xfId="0" applyNumberFormat="1" applyFont="1" applyFill="1" applyBorder="1" applyAlignment="1">
      <alignment horizontal="center" vertical="center" wrapText="1"/>
    </xf>
  </cellXfs>
  <cellStyles count="4">
    <cellStyle name="Euro" xfId="1" xr:uid="{00000000-0005-0000-0000-000000000000}"/>
    <cellStyle name="Prozent" xfId="2" builtinId="5"/>
    <cellStyle name="Standard" xfId="0" builtinId="0"/>
    <cellStyle name="Standard_Formular Land OOE" xfId="3" xr:uid="{00000000-0005-0000-0000-00000300000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rgb="FFFF0000"/>
      </font>
    </dxf>
    <dxf>
      <font>
        <color theme="0"/>
      </font>
    </dxf>
    <dxf>
      <font>
        <color theme="0" tint="-4.9989318521683403E-2"/>
      </font>
    </dxf>
    <dxf>
      <font>
        <color theme="0" tint="-4.9989318521683403E-2"/>
        <name val="Cambria"/>
        <scheme val="none"/>
      </font>
    </dxf>
    <dxf>
      <font>
        <color theme="0"/>
      </font>
    </dxf>
    <dxf>
      <font>
        <condense val="0"/>
        <extend val="0"/>
        <color indexed="9"/>
      </font>
    </dxf>
    <dxf>
      <font>
        <b/>
        <i val="0"/>
        <condense val="0"/>
        <extend val="0"/>
        <color indexed="9"/>
      </font>
      <fill>
        <patternFill>
          <bgColor indexed="10"/>
        </patternFill>
      </fill>
    </dxf>
    <dxf>
      <font>
        <color theme="0"/>
      </font>
    </dxf>
    <dxf>
      <font>
        <b val="0"/>
        <i val="0"/>
        <color theme="0"/>
      </font>
      <numFmt numFmtId="2" formatCode="0.00"/>
    </dxf>
    <dxf>
      <font>
        <color rgb="FFFF0000"/>
      </font>
    </dxf>
    <dxf>
      <font>
        <color theme="0"/>
      </font>
    </dxf>
    <dxf>
      <font>
        <b/>
        <i val="0"/>
        <color theme="0"/>
      </font>
      <fill>
        <patternFill>
          <bgColor rgb="FFFF0000"/>
        </patternFill>
      </fill>
    </dxf>
    <dxf>
      <font>
        <condense val="0"/>
        <extend val="0"/>
        <color indexed="9"/>
      </font>
    </dxf>
    <dxf>
      <font>
        <color theme="0"/>
      </font>
      <fill>
        <patternFill>
          <bgColor theme="0"/>
        </patternFill>
      </fill>
    </dxf>
    <dxf>
      <font>
        <color rgb="FFFF0000"/>
      </font>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xdr:colOff>
      <xdr:row>185</xdr:row>
      <xdr:rowOff>254635</xdr:rowOff>
    </xdr:from>
    <xdr:to>
      <xdr:col>8</xdr:col>
      <xdr:colOff>274320</xdr:colOff>
      <xdr:row>185</xdr:row>
      <xdr:rowOff>626110</xdr:rowOff>
    </xdr:to>
    <xdr:sp macro="" textlink="">
      <xdr:nvSpPr>
        <xdr:cNvPr id="24" name="Rectangle 42">
          <a:extLst>
            <a:ext uri="{FF2B5EF4-FFF2-40B4-BE49-F238E27FC236}">
              <a16:creationId xmlns:a16="http://schemas.microsoft.com/office/drawing/2014/main" id="{00000000-0008-0000-0000-000018000000}"/>
            </a:ext>
          </a:extLst>
        </xdr:cNvPr>
        <xdr:cNvSpPr>
          <a:spLocks noChangeArrowheads="1"/>
        </xdr:cNvSpPr>
      </xdr:nvSpPr>
      <xdr:spPr bwMode="auto">
        <a:xfrm>
          <a:off x="7620" y="53777198"/>
          <a:ext cx="6005513"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twoCellAnchor>
    <xdr:from>
      <xdr:col>0</xdr:col>
      <xdr:colOff>23178</xdr:colOff>
      <xdr:row>185</xdr:row>
      <xdr:rowOff>923608</xdr:rowOff>
    </xdr:from>
    <xdr:to>
      <xdr:col>8</xdr:col>
      <xdr:colOff>289878</xdr:colOff>
      <xdr:row>185</xdr:row>
      <xdr:rowOff>1247458</xdr:rowOff>
    </xdr:to>
    <xdr:sp macro="" textlink="">
      <xdr:nvSpPr>
        <xdr:cNvPr id="25" name="Rectangle 42">
          <a:extLst>
            <a:ext uri="{FF2B5EF4-FFF2-40B4-BE49-F238E27FC236}">
              <a16:creationId xmlns:a16="http://schemas.microsoft.com/office/drawing/2014/main" id="{00000000-0008-0000-0000-000019000000}"/>
            </a:ext>
          </a:extLst>
        </xdr:cNvPr>
        <xdr:cNvSpPr>
          <a:spLocks noChangeArrowheads="1"/>
        </xdr:cNvSpPr>
      </xdr:nvSpPr>
      <xdr:spPr bwMode="auto">
        <a:xfrm>
          <a:off x="23178" y="54446171"/>
          <a:ext cx="6005513" cy="3238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twoCellAnchor>
    <xdr:from>
      <xdr:col>0</xdr:col>
      <xdr:colOff>22860</xdr:colOff>
      <xdr:row>192</xdr:row>
      <xdr:rowOff>251460</xdr:rowOff>
    </xdr:from>
    <xdr:to>
      <xdr:col>8</xdr:col>
      <xdr:colOff>289560</xdr:colOff>
      <xdr:row>192</xdr:row>
      <xdr:rowOff>575310</xdr:rowOff>
    </xdr:to>
    <xdr:sp macro="" textlink="">
      <xdr:nvSpPr>
        <xdr:cNvPr id="26" name="Rectangle 42">
          <a:extLst>
            <a:ext uri="{FF2B5EF4-FFF2-40B4-BE49-F238E27FC236}">
              <a16:creationId xmlns:a16="http://schemas.microsoft.com/office/drawing/2014/main" id="{00000000-0008-0000-0000-00001A000000}"/>
            </a:ext>
          </a:extLst>
        </xdr:cNvPr>
        <xdr:cNvSpPr>
          <a:spLocks noChangeArrowheads="1"/>
        </xdr:cNvSpPr>
      </xdr:nvSpPr>
      <xdr:spPr bwMode="auto">
        <a:xfrm>
          <a:off x="22860" y="62217300"/>
          <a:ext cx="6035040" cy="3238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l" rtl="0">
            <a:defRPr sz="1000"/>
          </a:pPr>
          <a:r>
            <a:rPr lang="de-AT" sz="1000" b="0" i="0" u="none" strike="noStrike" baseline="0">
              <a:solidFill>
                <a:srgbClr val="000000"/>
              </a:solidFill>
              <a:latin typeface="Arial"/>
              <a:cs typeface="Arial"/>
            </a:rPr>
            <a:t>       ...........................................                .......................................                  ....................................</a:t>
          </a:r>
        </a:p>
        <a:p>
          <a:pPr algn="l" rtl="0">
            <a:defRPr sz="1000"/>
          </a:pPr>
          <a:r>
            <a:rPr lang="de-AT" sz="800" b="0" i="0" u="none" strike="noStrike" baseline="0">
              <a:solidFill>
                <a:srgbClr val="000000"/>
              </a:solidFill>
              <a:latin typeface="Arial"/>
              <a:cs typeface="Arial"/>
            </a:rPr>
            <a:t>               Name in Blockbuchstaben                                          Unterschrift                                                   Datum</a:t>
          </a:r>
        </a:p>
      </xdr:txBody>
    </xdr:sp>
    <xdr:clientData/>
  </xdr:twoCellAnchor>
  <xdr:twoCellAnchor>
    <xdr:from>
      <xdr:col>0</xdr:col>
      <xdr:colOff>150813</xdr:colOff>
      <xdr:row>181</xdr:row>
      <xdr:rowOff>698500</xdr:rowOff>
    </xdr:from>
    <xdr:to>
      <xdr:col>2</xdr:col>
      <xdr:colOff>1703388</xdr:colOff>
      <xdr:row>181</xdr:row>
      <xdr:rowOff>1136650</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50813" y="49657000"/>
          <a:ext cx="209550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a:t>
          </a:r>
        </a:p>
        <a:p>
          <a:pPr algn="ctr" rtl="0">
            <a:defRPr sz="1000"/>
          </a:pPr>
          <a:r>
            <a:rPr lang="de-AT" sz="800" b="0" i="0" u="none" strike="noStrike" baseline="0">
              <a:solidFill>
                <a:srgbClr val="000000"/>
              </a:solidFill>
              <a:latin typeface="Arial"/>
              <a:cs typeface="Arial"/>
            </a:rPr>
            <a:t>Ort, Datum</a:t>
          </a:r>
        </a:p>
      </xdr:txBody>
    </xdr:sp>
    <xdr:clientData/>
  </xdr:twoCellAnchor>
  <xdr:twoCellAnchor>
    <xdr:from>
      <xdr:col>2</xdr:col>
      <xdr:colOff>1785938</xdr:colOff>
      <xdr:row>181</xdr:row>
      <xdr:rowOff>301625</xdr:rowOff>
    </xdr:from>
    <xdr:to>
      <xdr:col>7</xdr:col>
      <xdr:colOff>504826</xdr:colOff>
      <xdr:row>181</xdr:row>
      <xdr:rowOff>739775</xdr:rowOff>
    </xdr:to>
    <xdr:sp macro="" textlink="">
      <xdr:nvSpPr>
        <xdr:cNvPr id="15" name="Rectangle 9">
          <a:extLst>
            <a:ext uri="{FF2B5EF4-FFF2-40B4-BE49-F238E27FC236}">
              <a16:creationId xmlns:a16="http://schemas.microsoft.com/office/drawing/2014/main" id="{00000000-0008-0000-0000-00000F000000}"/>
            </a:ext>
          </a:extLst>
        </xdr:cNvPr>
        <xdr:cNvSpPr>
          <a:spLocks noChangeArrowheads="1"/>
        </xdr:cNvSpPr>
      </xdr:nvSpPr>
      <xdr:spPr bwMode="auto">
        <a:xfrm>
          <a:off x="2328863" y="49260125"/>
          <a:ext cx="3414713"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Rechtsgültige Unterfertigung, Vereins- bzw. Firmenstempel</a:t>
          </a:r>
        </a:p>
      </xdr:txBody>
    </xdr:sp>
    <xdr:clientData/>
  </xdr:twoCellAnchor>
  <xdr:twoCellAnchor>
    <xdr:from>
      <xdr:col>2</xdr:col>
      <xdr:colOff>1912938</xdr:colOff>
      <xdr:row>181</xdr:row>
      <xdr:rowOff>1023937</xdr:rowOff>
    </xdr:from>
    <xdr:to>
      <xdr:col>7</xdr:col>
      <xdr:colOff>393701</xdr:colOff>
      <xdr:row>181</xdr:row>
      <xdr:rowOff>1385887</xdr:rowOff>
    </xdr:to>
    <xdr:sp macro="" textlink="">
      <xdr:nvSpPr>
        <xdr:cNvPr id="16" name="Rectangle 10">
          <a:extLst>
            <a:ext uri="{FF2B5EF4-FFF2-40B4-BE49-F238E27FC236}">
              <a16:creationId xmlns:a16="http://schemas.microsoft.com/office/drawing/2014/main" id="{00000000-0008-0000-0000-000010000000}"/>
            </a:ext>
          </a:extLst>
        </xdr:cNvPr>
        <xdr:cNvSpPr>
          <a:spLocks noChangeArrowheads="1"/>
        </xdr:cNvSpPr>
      </xdr:nvSpPr>
      <xdr:spPr bwMode="auto">
        <a:xfrm>
          <a:off x="2455863" y="49982437"/>
          <a:ext cx="3176588"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Unterfertiger (Name/n und Funktion/en in Blockbuchstaben)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1"/>
  <sheetViews>
    <sheetView showGridLines="0" tabSelected="1" zoomScale="120" zoomScaleNormal="120" zoomScalePageLayoutView="130" workbookViewId="0"/>
  </sheetViews>
  <sheetFormatPr baseColWidth="10" defaultColWidth="0" defaultRowHeight="12.75" customHeight="1" zeroHeight="1" x14ac:dyDescent="0.3"/>
  <cols>
    <col min="1" max="1" width="3.75" style="11" customWidth="1"/>
    <col min="2" max="2" width="4.4140625" style="11" customWidth="1"/>
    <col min="3" max="3" width="30.1640625" style="11" customWidth="1"/>
    <col min="4" max="7" width="10" style="11" customWidth="1"/>
    <col min="8" max="8" width="7.83203125" style="31" customWidth="1"/>
    <col min="9" max="9" width="6.25" style="31" customWidth="1"/>
    <col min="10" max="10" width="1.25" style="11" customWidth="1"/>
    <col min="11" max="16384" width="11.58203125" style="11" hidden="1"/>
  </cols>
  <sheetData>
    <row r="1" spans="1:11" ht="12.75" customHeight="1" x14ac:dyDescent="0.3">
      <c r="A1" s="263"/>
      <c r="B1" s="263"/>
      <c r="C1" s="263"/>
      <c r="I1" s="261" t="s">
        <v>152</v>
      </c>
      <c r="J1" s="134"/>
      <c r="K1" s="261" t="s">
        <v>151</v>
      </c>
    </row>
    <row r="2" spans="1:11" s="24" customFormat="1" ht="30.05" customHeight="1" x14ac:dyDescent="0.3">
      <c r="A2" s="69" t="s">
        <v>128</v>
      </c>
      <c r="B2" s="9"/>
      <c r="C2" s="23"/>
      <c r="D2" s="23"/>
      <c r="E2" s="23"/>
      <c r="F2" s="23"/>
      <c r="G2" s="294">
        <v>45992</v>
      </c>
      <c r="H2" s="294"/>
      <c r="I2" s="294"/>
      <c r="J2" s="262"/>
      <c r="K2" s="262"/>
    </row>
    <row r="3" spans="1:11" ht="18" customHeight="1" x14ac:dyDescent="0.3">
      <c r="A3" s="8"/>
      <c r="B3" s="12" t="s">
        <v>28</v>
      </c>
      <c r="D3" s="295" t="str">
        <f>IF(($A$3="")*AND($A$5=""),"Bitte ankreuzen, ob dieses Formular als Beilage zum Antrag und/oder als Verwendungsnachweis verwendet wird!","")</f>
        <v>Bitte ankreuzen, ob dieses Formular als Beilage zum Antrag und/oder als Verwendungsnachweis verwendet wird!</v>
      </c>
      <c r="E3" s="295"/>
      <c r="F3" s="295"/>
      <c r="G3" s="10"/>
      <c r="I3" s="272" t="str">
        <f>IF(I1="Land OÖ; Abteilung Soziales","SO",IF(I1="Land OÖ; Abteilung Gesundheit","GES",IF(I1="Land OÖ; Abteilung Kinder- und Jugendhilfe","KJH")))</f>
        <v>SO</v>
      </c>
    </row>
    <row r="4" spans="1:11" ht="7.95" customHeight="1" x14ac:dyDescent="0.3">
      <c r="A4" s="25"/>
      <c r="B4" s="26"/>
      <c r="D4" s="295"/>
      <c r="E4" s="295"/>
      <c r="F4" s="295"/>
      <c r="G4" s="10"/>
    </row>
    <row r="5" spans="1:11" ht="18" customHeight="1" x14ac:dyDescent="0.3">
      <c r="A5" s="8"/>
      <c r="B5" s="12" t="s">
        <v>29</v>
      </c>
      <c r="D5" s="295"/>
      <c r="E5" s="295"/>
      <c r="F5" s="295"/>
      <c r="G5" s="10"/>
    </row>
    <row r="6" spans="1:11" ht="9.9499999999999993" customHeight="1" thickBot="1" x14ac:dyDescent="0.35">
      <c r="A6" s="12"/>
      <c r="B6" s="12"/>
      <c r="D6" s="10"/>
      <c r="E6" s="10"/>
      <c r="F6" s="10"/>
      <c r="G6" s="10"/>
    </row>
    <row r="7" spans="1:11" ht="25.5" customHeight="1" thickBot="1" x14ac:dyDescent="0.35">
      <c r="A7" s="417" t="s">
        <v>145</v>
      </c>
      <c r="B7" s="418"/>
      <c r="C7" s="418"/>
      <c r="D7" s="418"/>
      <c r="E7" s="418"/>
      <c r="F7" s="418"/>
      <c r="G7" s="418"/>
      <c r="H7" s="418"/>
      <c r="I7" s="419"/>
    </row>
    <row r="8" spans="1:11" ht="18" customHeight="1" x14ac:dyDescent="0.3">
      <c r="A8" s="132"/>
      <c r="B8" s="12"/>
      <c r="D8" s="133"/>
      <c r="E8" s="133"/>
      <c r="F8" s="133"/>
      <c r="H8" s="134"/>
      <c r="I8" s="134"/>
    </row>
    <row r="9" spans="1:11" ht="24" customHeight="1" x14ac:dyDescent="0.3">
      <c r="A9" s="332" t="s">
        <v>58</v>
      </c>
      <c r="B9" s="332"/>
      <c r="C9" s="332"/>
      <c r="D9" s="332"/>
      <c r="E9" s="332"/>
      <c r="F9" s="332"/>
      <c r="G9" s="332"/>
      <c r="H9" s="332"/>
      <c r="I9" s="332"/>
    </row>
    <row r="10" spans="1:11" ht="9.6999999999999993" customHeight="1" x14ac:dyDescent="0.3">
      <c r="A10" s="13"/>
      <c r="B10" s="13"/>
      <c r="C10" s="14"/>
      <c r="D10" s="14"/>
      <c r="E10" s="14"/>
      <c r="F10" s="14"/>
    </row>
    <row r="11" spans="1:11" ht="15" customHeight="1" x14ac:dyDescent="0.3">
      <c r="A11" s="338" t="str">
        <f>CONCATENATE("Aktenzahl ",I3,":")</f>
        <v>Aktenzahl SO:</v>
      </c>
      <c r="B11" s="339"/>
      <c r="C11" s="339"/>
      <c r="D11" s="333"/>
      <c r="E11" s="334"/>
      <c r="F11" s="334"/>
      <c r="G11" s="334"/>
      <c r="H11" s="334"/>
      <c r="I11" s="335"/>
    </row>
    <row r="12" spans="1:11" ht="38.25" customHeight="1" x14ac:dyDescent="0.3">
      <c r="A12" s="317" t="s">
        <v>111</v>
      </c>
      <c r="B12" s="340"/>
      <c r="C12" s="341"/>
      <c r="D12" s="91" t="s">
        <v>134</v>
      </c>
      <c r="E12" s="92"/>
      <c r="F12" s="393" t="s">
        <v>72</v>
      </c>
      <c r="G12" s="394"/>
      <c r="H12" s="92"/>
      <c r="I12" s="93"/>
    </row>
    <row r="13" spans="1:11" s="49" customFormat="1" ht="24.9" customHeight="1" x14ac:dyDescent="0.3">
      <c r="A13" s="342" t="s">
        <v>60</v>
      </c>
      <c r="B13" s="343"/>
      <c r="C13" s="344"/>
      <c r="D13" s="345"/>
      <c r="E13" s="346"/>
      <c r="F13" s="346"/>
      <c r="G13" s="346"/>
      <c r="H13" s="346"/>
      <c r="I13" s="347"/>
    </row>
    <row r="14" spans="1:11" s="49" customFormat="1" ht="15" customHeight="1" x14ac:dyDescent="0.3">
      <c r="A14" s="145"/>
      <c r="B14" s="145"/>
      <c r="C14" s="145"/>
      <c r="D14" s="146"/>
      <c r="E14" s="146"/>
      <c r="F14" s="146"/>
      <c r="G14" s="146"/>
      <c r="H14" s="146"/>
      <c r="I14" s="146"/>
    </row>
    <row r="15" spans="1:11" s="49" customFormat="1" ht="15" customHeight="1" x14ac:dyDescent="0.3">
      <c r="A15" s="147" t="s">
        <v>61</v>
      </c>
      <c r="B15" s="87"/>
      <c r="C15" s="87"/>
      <c r="D15" s="144"/>
      <c r="E15" s="144"/>
      <c r="F15" s="144"/>
      <c r="G15" s="144"/>
      <c r="H15" s="144"/>
      <c r="I15" s="144"/>
    </row>
    <row r="16" spans="1:11" ht="15.9" customHeight="1" x14ac:dyDescent="0.3">
      <c r="A16" s="336" t="s">
        <v>73</v>
      </c>
      <c r="B16" s="337"/>
      <c r="C16" s="337"/>
      <c r="D16" s="323"/>
      <c r="E16" s="324"/>
      <c r="F16" s="324"/>
      <c r="G16" s="324"/>
      <c r="H16" s="324"/>
      <c r="I16" s="325"/>
    </row>
    <row r="17" spans="1:9" ht="15.9" customHeight="1" x14ac:dyDescent="0.3">
      <c r="A17" s="314" t="s">
        <v>71</v>
      </c>
      <c r="B17" s="315"/>
      <c r="C17" s="316"/>
      <c r="D17" s="323"/>
      <c r="E17" s="324"/>
      <c r="F17" s="324"/>
      <c r="G17" s="324"/>
      <c r="H17" s="324"/>
      <c r="I17" s="325"/>
    </row>
    <row r="18" spans="1:9" ht="15.9" customHeight="1" x14ac:dyDescent="0.3">
      <c r="A18" s="314" t="s">
        <v>21</v>
      </c>
      <c r="B18" s="315"/>
      <c r="C18" s="316"/>
      <c r="D18" s="323"/>
      <c r="E18" s="324"/>
      <c r="F18" s="324"/>
      <c r="G18" s="324"/>
      <c r="H18" s="324"/>
      <c r="I18" s="325"/>
    </row>
    <row r="19" spans="1:9" ht="15.9" customHeight="1" x14ac:dyDescent="0.3">
      <c r="A19" s="314" t="s">
        <v>35</v>
      </c>
      <c r="B19" s="315"/>
      <c r="C19" s="316"/>
      <c r="D19" s="323"/>
      <c r="E19" s="324"/>
      <c r="F19" s="324"/>
      <c r="G19" s="324"/>
      <c r="H19" s="324"/>
      <c r="I19" s="325"/>
    </row>
    <row r="20" spans="1:9" ht="15.9" customHeight="1" x14ac:dyDescent="0.3">
      <c r="A20" s="15" t="s">
        <v>31</v>
      </c>
      <c r="B20" s="16"/>
      <c r="C20" s="17"/>
      <c r="D20" s="323"/>
      <c r="E20" s="324"/>
      <c r="F20" s="324"/>
      <c r="G20" s="324"/>
      <c r="H20" s="324"/>
      <c r="I20" s="325"/>
    </row>
    <row r="21" spans="1:9" ht="15.9" customHeight="1" x14ac:dyDescent="0.3">
      <c r="A21" s="314" t="s">
        <v>36</v>
      </c>
      <c r="B21" s="315"/>
      <c r="C21" s="316"/>
      <c r="D21" s="323"/>
      <c r="E21" s="324"/>
      <c r="F21" s="324"/>
      <c r="G21" s="324"/>
      <c r="H21" s="324"/>
      <c r="I21" s="325"/>
    </row>
    <row r="22" spans="1:9" ht="15.9" customHeight="1" x14ac:dyDescent="0.3">
      <c r="A22" s="314" t="s">
        <v>32</v>
      </c>
      <c r="B22" s="315"/>
      <c r="C22" s="316"/>
      <c r="D22" s="323"/>
      <c r="E22" s="324"/>
      <c r="F22" s="324"/>
      <c r="G22" s="324"/>
      <c r="H22" s="324"/>
      <c r="I22" s="325"/>
    </row>
    <row r="23" spans="1:9" ht="40" customHeight="1" x14ac:dyDescent="0.3">
      <c r="A23" s="314" t="s">
        <v>69</v>
      </c>
      <c r="B23" s="315"/>
      <c r="C23" s="316"/>
      <c r="D23" s="323"/>
      <c r="E23" s="324"/>
      <c r="F23" s="324"/>
      <c r="G23" s="324"/>
      <c r="H23" s="324"/>
      <c r="I23" s="325"/>
    </row>
    <row r="24" spans="1:9" ht="15.9" customHeight="1" x14ac:dyDescent="0.3">
      <c r="A24" s="314" t="s">
        <v>22</v>
      </c>
      <c r="B24" s="315"/>
      <c r="C24" s="316"/>
      <c r="D24" s="323"/>
      <c r="E24" s="324"/>
      <c r="F24" s="324"/>
      <c r="G24" s="324"/>
      <c r="H24" s="324"/>
      <c r="I24" s="325"/>
    </row>
    <row r="25" spans="1:9" ht="15.9" customHeight="1" x14ac:dyDescent="0.3">
      <c r="A25" s="305" t="s">
        <v>46</v>
      </c>
      <c r="B25" s="306"/>
      <c r="C25" s="307"/>
      <c r="D25" s="323"/>
      <c r="E25" s="324"/>
      <c r="F25" s="324"/>
      <c r="G25" s="324"/>
      <c r="H25" s="324"/>
      <c r="I25" s="325"/>
    </row>
    <row r="26" spans="1:9" ht="15.9" customHeight="1" x14ac:dyDescent="0.3">
      <c r="A26" s="305" t="s">
        <v>20</v>
      </c>
      <c r="B26" s="306"/>
      <c r="C26" s="307"/>
      <c r="D26" s="323"/>
      <c r="E26" s="324"/>
      <c r="F26" s="324"/>
      <c r="G26" s="324"/>
      <c r="H26" s="324"/>
      <c r="I26" s="325"/>
    </row>
    <row r="27" spans="1:9" ht="15.9" customHeight="1" x14ac:dyDescent="0.3">
      <c r="A27" s="314" t="s">
        <v>116</v>
      </c>
      <c r="B27" s="315"/>
      <c r="C27" s="316"/>
      <c r="D27" s="323"/>
      <c r="E27" s="324"/>
      <c r="F27" s="324"/>
      <c r="G27" s="324"/>
      <c r="H27" s="324"/>
      <c r="I27" s="325"/>
    </row>
    <row r="28" spans="1:9" ht="15.9" customHeight="1" x14ac:dyDescent="0.3">
      <c r="A28" s="428" t="s">
        <v>108</v>
      </c>
      <c r="B28" s="429"/>
      <c r="C28" s="430"/>
      <c r="D28" s="323"/>
      <c r="E28" s="324"/>
      <c r="F28" s="324"/>
      <c r="G28" s="324"/>
      <c r="H28" s="324"/>
      <c r="I28" s="325"/>
    </row>
    <row r="29" spans="1:9" ht="35.1" customHeight="1" x14ac:dyDescent="0.3">
      <c r="A29" s="426" t="s">
        <v>62</v>
      </c>
      <c r="B29" s="306"/>
      <c r="C29" s="307"/>
      <c r="D29" s="323"/>
      <c r="E29" s="324"/>
      <c r="F29" s="324"/>
      <c r="G29" s="324"/>
      <c r="H29" s="324"/>
      <c r="I29" s="325"/>
    </row>
    <row r="30" spans="1:9" ht="15.9" customHeight="1" x14ac:dyDescent="0.3">
      <c r="A30" s="305" t="s">
        <v>74</v>
      </c>
      <c r="B30" s="306"/>
      <c r="C30" s="307"/>
      <c r="D30" s="323"/>
      <c r="E30" s="324"/>
      <c r="F30" s="324"/>
      <c r="G30" s="324"/>
      <c r="H30" s="324"/>
      <c r="I30" s="325"/>
    </row>
    <row r="31" spans="1:9" ht="15.9" customHeight="1" x14ac:dyDescent="0.3">
      <c r="A31" s="305" t="s">
        <v>75</v>
      </c>
      <c r="B31" s="306"/>
      <c r="C31" s="307"/>
      <c r="D31" s="323"/>
      <c r="E31" s="324"/>
      <c r="F31" s="324"/>
      <c r="G31" s="324"/>
      <c r="H31" s="324"/>
      <c r="I31" s="325"/>
    </row>
    <row r="32" spans="1:9" ht="18" customHeight="1" x14ac:dyDescent="0.3">
      <c r="A32" s="135"/>
      <c r="B32" s="135"/>
      <c r="C32" s="135"/>
      <c r="D32" s="79"/>
      <c r="E32" s="79"/>
      <c r="F32" s="79"/>
      <c r="G32" s="79"/>
      <c r="H32" s="79"/>
      <c r="I32" s="79"/>
    </row>
    <row r="33" spans="1:9" ht="15.9" customHeight="1" x14ac:dyDescent="0.3">
      <c r="A33" s="320" t="str">
        <f>IF(E12="x","Personal gesamtes Unternehmen",IF(H12="x","Personal Sparte","Personal"))</f>
        <v>Personal</v>
      </c>
      <c r="B33" s="321"/>
      <c r="C33" s="322"/>
      <c r="D33" s="44">
        <v>2024</v>
      </c>
      <c r="E33" s="46">
        <f>D33+1</f>
        <v>2025</v>
      </c>
      <c r="F33" s="45">
        <f>D33+1</f>
        <v>2025</v>
      </c>
      <c r="G33" s="46">
        <f>D33+2</f>
        <v>2026</v>
      </c>
      <c r="H33" s="292" t="str">
        <f>IF($A$5="x","IST "&amp;$F$33&amp;" / PLAN "&amp;$E$33,"PLAN "&amp;$G$33&amp;" / IST "&amp;$F$33)</f>
        <v>PLAN 2026 / IST 2025</v>
      </c>
      <c r="I33" s="293"/>
    </row>
    <row r="34" spans="1:9" s="49" customFormat="1" ht="15.9" customHeight="1" x14ac:dyDescent="0.3">
      <c r="A34" s="317" t="s">
        <v>63</v>
      </c>
      <c r="B34" s="318"/>
      <c r="C34" s="319"/>
      <c r="D34" s="136"/>
      <c r="E34" s="136"/>
      <c r="F34" s="136"/>
      <c r="G34" s="136"/>
      <c r="H34" s="156">
        <f>IF(ISERROR(IF($A$5="x",F34-E34,G34-F34)),"",(IF($A$5="x",F34-E34,G34-F34)))</f>
        <v>0</v>
      </c>
      <c r="I34" s="157" t="str">
        <f>IF(ISERROR(IF($A$5="x",(F34-E34)/E34,(G34-F34)/F34)),"",IF($A$5="x",(F34-E34)/E34,(G34-F34)/F34))</f>
        <v/>
      </c>
    </row>
    <row r="35" spans="1:9" s="49" customFormat="1" ht="15.9" customHeight="1" x14ac:dyDescent="0.3">
      <c r="A35" s="422" t="s">
        <v>64</v>
      </c>
      <c r="B35" s="423"/>
      <c r="C35" s="423"/>
      <c r="D35" s="137"/>
      <c r="E35" s="137"/>
      <c r="F35" s="137"/>
      <c r="G35" s="137"/>
      <c r="H35" s="81">
        <f t="shared" ref="H35:H37" si="0">IF(ISERROR(IF($A$5="x",F35-E35,G35-F35)),"",(IF($A$5="x",F35-E35,G35-F35)))</f>
        <v>0</v>
      </c>
      <c r="I35" s="80" t="str">
        <f t="shared" ref="I35:I37" si="1">IF(ISERROR(IF($A$5="x",(F35-E35)/E35,(G35-F35)/F35)),"",IF($A$5="x",(F35-E35)/E35,(G35-F35)/F35))</f>
        <v/>
      </c>
    </row>
    <row r="36" spans="1:9" s="49" customFormat="1" ht="15.9" customHeight="1" x14ac:dyDescent="0.3">
      <c r="A36" s="326" t="s">
        <v>76</v>
      </c>
      <c r="B36" s="327"/>
      <c r="C36" s="327"/>
      <c r="D36" s="138"/>
      <c r="E36" s="138"/>
      <c r="F36" s="138"/>
      <c r="G36" s="138"/>
      <c r="H36" s="139">
        <f t="shared" si="0"/>
        <v>0</v>
      </c>
      <c r="I36" s="140" t="str">
        <f t="shared" si="1"/>
        <v/>
      </c>
    </row>
    <row r="37" spans="1:9" s="49" customFormat="1" ht="15.9" customHeight="1" x14ac:dyDescent="0.3">
      <c r="A37" s="420" t="s">
        <v>77</v>
      </c>
      <c r="B37" s="421"/>
      <c r="C37" s="421"/>
      <c r="D37" s="141"/>
      <c r="E37" s="141"/>
      <c r="F37" s="141"/>
      <c r="G37" s="141"/>
      <c r="H37" s="142">
        <f t="shared" si="0"/>
        <v>0</v>
      </c>
      <c r="I37" s="143" t="str">
        <f t="shared" si="1"/>
        <v/>
      </c>
    </row>
    <row r="38" spans="1:9" s="49" customFormat="1" ht="12.05" customHeight="1" x14ac:dyDescent="0.3">
      <c r="A38" s="260" t="str">
        <f>IF(OR(D38&lt;&gt;0,E38&lt;&gt;0,F38&lt;&gt;0,G38&lt;&gt;0),"Aufteilung der PE stimmt mit der Summe an PE nicht überein!","")</f>
        <v/>
      </c>
      <c r="B38" s="258"/>
      <c r="C38" s="258"/>
      <c r="D38" s="259">
        <f>D35-SUM(D36:D37)</f>
        <v>0</v>
      </c>
      <c r="E38" s="259">
        <f t="shared" ref="E38:G38" si="2">E35-SUM(E36:E37)</f>
        <v>0</v>
      </c>
      <c r="F38" s="259">
        <f t="shared" si="2"/>
        <v>0</v>
      </c>
      <c r="G38" s="259">
        <f t="shared" si="2"/>
        <v>0</v>
      </c>
      <c r="H38" s="256"/>
      <c r="I38" s="257"/>
    </row>
    <row r="39" spans="1:9" ht="24" customHeight="1" x14ac:dyDescent="0.2">
      <c r="A39" s="280" t="s">
        <v>129</v>
      </c>
      <c r="B39" s="280"/>
      <c r="C39" s="280"/>
      <c r="D39" s="280"/>
      <c r="E39" s="280"/>
      <c r="F39" s="280"/>
      <c r="G39" s="280"/>
      <c r="H39" s="280"/>
      <c r="I39" s="280"/>
    </row>
    <row r="40" spans="1:9" ht="20.100000000000001" customHeight="1" x14ac:dyDescent="0.3">
      <c r="A40" s="27"/>
      <c r="B40" s="27"/>
      <c r="C40" s="27"/>
      <c r="D40" s="21"/>
      <c r="E40" s="21"/>
      <c r="F40" s="21"/>
      <c r="G40" s="21"/>
    </row>
    <row r="41" spans="1:9" ht="24" customHeight="1" x14ac:dyDescent="0.3">
      <c r="A41" s="332" t="s">
        <v>91</v>
      </c>
      <c r="B41" s="332"/>
      <c r="C41" s="332"/>
      <c r="D41" s="332"/>
      <c r="E41" s="332"/>
      <c r="F41" s="332"/>
      <c r="G41" s="332"/>
      <c r="H41" s="332"/>
      <c r="I41" s="332"/>
    </row>
    <row r="42" spans="1:9" ht="11.25" customHeight="1" x14ac:dyDescent="0.3">
      <c r="A42" s="27"/>
      <c r="B42" s="27"/>
      <c r="C42" s="27"/>
      <c r="D42" s="27"/>
      <c r="E42" s="27"/>
      <c r="F42" s="27"/>
      <c r="G42" s="27"/>
    </row>
    <row r="43" spans="1:9" ht="13.35" customHeight="1" x14ac:dyDescent="0.3">
      <c r="A43" s="27"/>
      <c r="B43" s="27"/>
      <c r="C43" s="27"/>
      <c r="D43" s="45">
        <f>D33</f>
        <v>2024</v>
      </c>
      <c r="E43" s="46">
        <f>E33</f>
        <v>2025</v>
      </c>
      <c r="F43" s="45">
        <f>F33</f>
        <v>2025</v>
      </c>
      <c r="G43" s="46">
        <f>G33</f>
        <v>2026</v>
      </c>
      <c r="H43" s="292" t="str">
        <f>H33</f>
        <v>PLAN 2026 / IST 2025</v>
      </c>
      <c r="I43" s="293"/>
    </row>
    <row r="44" spans="1:9" ht="13.35" customHeight="1" x14ac:dyDescent="0.3">
      <c r="A44" s="331" t="str">
        <f>CONCATENATE("Beantragte Förderungssumme bei Abt. ",I3)</f>
        <v>Beantragte Förderungssumme bei Abt. SO</v>
      </c>
      <c r="B44" s="315"/>
      <c r="C44" s="316"/>
      <c r="D44" s="50"/>
      <c r="E44" s="50"/>
      <c r="F44" s="50"/>
      <c r="G44" s="50"/>
      <c r="H44" s="68">
        <f t="shared" ref="H44:H45" si="3">IF(ISERROR(IF($A$5="x",F44-E44,G44-F44)),"",(IF($A$5="x",F44-E44,G44-F44)))</f>
        <v>0</v>
      </c>
      <c r="I44" s="36" t="str">
        <f t="shared" ref="I44:I45" si="4">IF(ISERROR(IF($A$5="x",(F44-E44)/E44,(G44-F44)/F44)),"",IF($A$5="x",(F44-E44)/E44,(G44-F44)/F44))</f>
        <v/>
      </c>
    </row>
    <row r="45" spans="1:9" ht="13.35" customHeight="1" x14ac:dyDescent="0.3">
      <c r="A45" s="331" t="str">
        <f>CONCATENATE("Gewährte Förderungssumme von Abt. ",I3)</f>
        <v>Gewährte Förderungssumme von Abt. SO</v>
      </c>
      <c r="B45" s="315"/>
      <c r="C45" s="316"/>
      <c r="D45" s="50"/>
      <c r="E45" s="50"/>
      <c r="F45" s="50"/>
      <c r="G45" s="50"/>
      <c r="H45" s="51">
        <f t="shared" si="3"/>
        <v>0</v>
      </c>
      <c r="I45" s="37" t="str">
        <f t="shared" si="4"/>
        <v/>
      </c>
    </row>
    <row r="46" spans="1:9" ht="13.35" customHeight="1" x14ac:dyDescent="0.3">
      <c r="A46" s="331" t="str">
        <f>CONCATENATE("Ausbezahlte Förderungssumme von Abt. ",I3)</f>
        <v>Ausbezahlte Förderungssumme von Abt. SO</v>
      </c>
      <c r="B46" s="315"/>
      <c r="C46" s="316"/>
      <c r="D46" s="50"/>
      <c r="E46" s="273" t="s">
        <v>139</v>
      </c>
      <c r="F46" s="50"/>
      <c r="G46" s="273" t="s">
        <v>139</v>
      </c>
      <c r="H46" s="51" t="s">
        <v>139</v>
      </c>
      <c r="I46" s="37" t="s">
        <v>139</v>
      </c>
    </row>
    <row r="47" spans="1:9" ht="20.100000000000001" customHeight="1" x14ac:dyDescent="0.3">
      <c r="A47" s="18"/>
      <c r="B47" s="18"/>
      <c r="C47" s="18"/>
      <c r="D47" s="21"/>
      <c r="E47" s="21"/>
      <c r="F47" s="21"/>
      <c r="G47" s="21"/>
    </row>
    <row r="48" spans="1:9" ht="24" customHeight="1" x14ac:dyDescent="0.3">
      <c r="A48" s="332" t="s">
        <v>30</v>
      </c>
      <c r="B48" s="332"/>
      <c r="C48" s="332"/>
      <c r="D48" s="332"/>
      <c r="E48" s="332"/>
      <c r="F48" s="332"/>
      <c r="G48" s="332"/>
      <c r="H48" s="332"/>
      <c r="I48" s="332"/>
    </row>
    <row r="49" spans="1:9" s="49" customFormat="1" ht="30.75" customHeight="1" x14ac:dyDescent="0.3">
      <c r="A49" s="328" t="s">
        <v>117</v>
      </c>
      <c r="B49" s="329"/>
      <c r="C49" s="329"/>
      <c r="D49" s="329"/>
      <c r="E49" s="329"/>
      <c r="F49" s="329"/>
      <c r="G49" s="329"/>
      <c r="H49" s="329"/>
      <c r="I49" s="329"/>
    </row>
    <row r="50" spans="1:9" ht="15" customHeight="1" x14ac:dyDescent="0.3">
      <c r="A50" s="20" t="s">
        <v>52</v>
      </c>
      <c r="B50" s="20"/>
      <c r="C50" s="20"/>
      <c r="D50" s="45">
        <f>D33</f>
        <v>2024</v>
      </c>
      <c r="E50" s="46">
        <f>E33</f>
        <v>2025</v>
      </c>
      <c r="F50" s="45">
        <f>F33</f>
        <v>2025</v>
      </c>
      <c r="G50" s="46">
        <f>G33</f>
        <v>2026</v>
      </c>
      <c r="H50" s="395"/>
      <c r="I50" s="396"/>
    </row>
    <row r="51" spans="1:9" ht="15" customHeight="1" x14ac:dyDescent="0.3">
      <c r="A51" s="427" t="s">
        <v>135</v>
      </c>
      <c r="B51" s="358"/>
      <c r="C51" s="358"/>
      <c r="D51" s="98"/>
      <c r="E51" s="251" t="s">
        <v>139</v>
      </c>
      <c r="F51" s="98"/>
      <c r="G51" s="251" t="s">
        <v>139</v>
      </c>
      <c r="H51" s="254"/>
      <c r="I51" s="34"/>
    </row>
    <row r="52" spans="1:9" ht="15" customHeight="1" x14ac:dyDescent="0.3">
      <c r="A52" s="278" t="s">
        <v>136</v>
      </c>
      <c r="B52" s="279"/>
      <c r="C52" s="279"/>
      <c r="D52" s="84"/>
      <c r="E52" s="252" t="s">
        <v>139</v>
      </c>
      <c r="F52" s="84"/>
      <c r="G52" s="252" t="s">
        <v>139</v>
      </c>
      <c r="H52" s="254"/>
      <c r="I52" s="34"/>
    </row>
    <row r="53" spans="1:9" ht="15" customHeight="1" x14ac:dyDescent="0.3">
      <c r="A53" s="278" t="s">
        <v>154</v>
      </c>
      <c r="B53" s="278"/>
      <c r="C53" s="278"/>
      <c r="D53" s="84"/>
      <c r="E53" s="252" t="s">
        <v>139</v>
      </c>
      <c r="F53" s="84"/>
      <c r="G53" s="252" t="s">
        <v>139</v>
      </c>
      <c r="H53" s="254"/>
      <c r="I53" s="34"/>
    </row>
    <row r="54" spans="1:9" ht="15" customHeight="1" x14ac:dyDescent="0.3">
      <c r="A54" s="278" t="s">
        <v>50</v>
      </c>
      <c r="B54" s="279"/>
      <c r="C54" s="279"/>
      <c r="D54" s="84"/>
      <c r="E54" s="252" t="s">
        <v>139</v>
      </c>
      <c r="F54" s="84"/>
      <c r="G54" s="252" t="s">
        <v>139</v>
      </c>
      <c r="H54" s="254"/>
      <c r="I54" s="34"/>
    </row>
    <row r="55" spans="1:9" ht="15" customHeight="1" x14ac:dyDescent="0.3">
      <c r="A55" s="278" t="s">
        <v>137</v>
      </c>
      <c r="B55" s="279"/>
      <c r="C55" s="279"/>
      <c r="D55" s="84"/>
      <c r="E55" s="252" t="s">
        <v>139</v>
      </c>
      <c r="F55" s="84"/>
      <c r="G55" s="252" t="s">
        <v>139</v>
      </c>
      <c r="H55" s="254"/>
      <c r="I55" s="34"/>
    </row>
    <row r="56" spans="1:9" ht="15" customHeight="1" x14ac:dyDescent="0.3">
      <c r="A56" s="278" t="s">
        <v>59</v>
      </c>
      <c r="B56" s="279"/>
      <c r="C56" s="279"/>
      <c r="D56" s="84"/>
      <c r="E56" s="252" t="s">
        <v>139</v>
      </c>
      <c r="F56" s="84"/>
      <c r="G56" s="252" t="s">
        <v>139</v>
      </c>
      <c r="H56" s="254"/>
      <c r="I56" s="34"/>
    </row>
    <row r="57" spans="1:9" ht="15" customHeight="1" x14ac:dyDescent="0.3">
      <c r="A57" s="278" t="s">
        <v>51</v>
      </c>
      <c r="B57" s="279"/>
      <c r="C57" s="279"/>
      <c r="D57" s="84"/>
      <c r="E57" s="252" t="s">
        <v>139</v>
      </c>
      <c r="F57" s="84"/>
      <c r="G57" s="252" t="s">
        <v>139</v>
      </c>
      <c r="H57" s="254"/>
      <c r="I57" s="34"/>
    </row>
    <row r="58" spans="1:9" ht="15" customHeight="1" x14ac:dyDescent="0.3">
      <c r="A58" s="308" t="s">
        <v>138</v>
      </c>
      <c r="B58" s="309"/>
      <c r="C58" s="309"/>
      <c r="D58" s="148"/>
      <c r="E58" s="253" t="s">
        <v>139</v>
      </c>
      <c r="F58" s="148"/>
      <c r="G58" s="253" t="s">
        <v>139</v>
      </c>
      <c r="H58" s="254"/>
      <c r="I58" s="34"/>
    </row>
    <row r="59" spans="1:9" ht="9.9499999999999993" customHeight="1" x14ac:dyDescent="0.3">
      <c r="A59" s="28"/>
      <c r="B59" s="28"/>
      <c r="C59" s="28"/>
      <c r="D59" s="78"/>
      <c r="E59" s="78"/>
      <c r="F59" s="78"/>
      <c r="G59" s="78"/>
      <c r="H59" s="77"/>
      <c r="I59" s="34"/>
    </row>
    <row r="60" spans="1:9" ht="30.05" customHeight="1" x14ac:dyDescent="0.3">
      <c r="A60" s="330" t="s">
        <v>140</v>
      </c>
      <c r="B60" s="330"/>
      <c r="C60" s="330"/>
      <c r="D60" s="330"/>
      <c r="E60" s="330"/>
      <c r="F60" s="330"/>
      <c r="G60" s="330"/>
      <c r="H60" s="330"/>
      <c r="I60" s="330"/>
    </row>
    <row r="61" spans="1:9" ht="5.3" customHeight="1" x14ac:dyDescent="0.3">
      <c r="A61" s="28"/>
      <c r="B61" s="28"/>
      <c r="C61" s="28"/>
      <c r="D61" s="20"/>
      <c r="E61" s="20"/>
      <c r="F61" s="20"/>
      <c r="G61" s="20"/>
    </row>
    <row r="62" spans="1:9" ht="25.4" customHeight="1" x14ac:dyDescent="0.3">
      <c r="A62" s="332" t="s">
        <v>121</v>
      </c>
      <c r="B62" s="332"/>
      <c r="C62" s="332"/>
      <c r="D62" s="332"/>
      <c r="E62" s="332"/>
      <c r="F62" s="332"/>
      <c r="G62" s="332"/>
      <c r="H62" s="332"/>
      <c r="I62" s="332"/>
    </row>
    <row r="63" spans="1:9" s="49" customFormat="1" ht="57.05" customHeight="1" x14ac:dyDescent="0.3">
      <c r="A63" s="328" t="s">
        <v>157</v>
      </c>
      <c r="B63" s="329"/>
      <c r="C63" s="329"/>
      <c r="D63" s="329"/>
      <c r="E63" s="329"/>
      <c r="F63" s="329"/>
      <c r="G63" s="329"/>
      <c r="H63" s="329"/>
      <c r="I63" s="329"/>
    </row>
    <row r="64" spans="1:9" ht="6.8" customHeight="1" x14ac:dyDescent="0.3">
      <c r="A64" s="29"/>
      <c r="B64" s="29"/>
      <c r="C64" s="30"/>
      <c r="D64" s="20"/>
      <c r="E64" s="20"/>
      <c r="F64" s="20"/>
      <c r="G64" s="20"/>
    </row>
    <row r="65" spans="1:9" ht="14.15" customHeight="1" x14ac:dyDescent="0.3">
      <c r="A65" s="19"/>
      <c r="B65" s="19"/>
      <c r="C65" s="1"/>
      <c r="D65" s="47">
        <f>D33</f>
        <v>2024</v>
      </c>
      <c r="E65" s="48">
        <f>E33</f>
        <v>2025</v>
      </c>
      <c r="F65" s="47">
        <f>F33</f>
        <v>2025</v>
      </c>
      <c r="G65" s="48">
        <f>G33</f>
        <v>2026</v>
      </c>
      <c r="H65" s="292" t="str">
        <f>H33</f>
        <v>PLAN 2026 / IST 2025</v>
      </c>
      <c r="I65" s="293" t="s">
        <v>34</v>
      </c>
    </row>
    <row r="66" spans="1:9" ht="14.15" customHeight="1" x14ac:dyDescent="0.3">
      <c r="A66" s="424">
        <v>4093</v>
      </c>
      <c r="B66" s="425"/>
      <c r="C66" s="266" t="s">
        <v>14</v>
      </c>
      <c r="D66" s="267"/>
      <c r="E66" s="267"/>
      <c r="F66" s="267"/>
      <c r="G66" s="267"/>
      <c r="H66" s="268">
        <f t="shared" ref="H66:H101" si="5">IF(ISERROR(IF($A$5="x",F66-E66,G66-F66)),"",(IF($A$5="x",F66-E66,G66-F66)))</f>
        <v>0</v>
      </c>
      <c r="I66" s="269" t="str">
        <f t="shared" ref="I66:I101" si="6">IF(ISERROR(IF($A$5="x",(F66-E66)/E66,(G66-F66)/F66)),"",IF($A$5="x",(F66-E66)/E66,(G66-F66)/F66))</f>
        <v/>
      </c>
    </row>
    <row r="67" spans="1:9" ht="14.15" customHeight="1" x14ac:dyDescent="0.3">
      <c r="A67" s="303">
        <v>4091</v>
      </c>
      <c r="B67" s="304"/>
      <c r="C67" s="264" t="s">
        <v>12</v>
      </c>
      <c r="D67" s="64"/>
      <c r="E67" s="60"/>
      <c r="F67" s="64"/>
      <c r="G67" s="60"/>
      <c r="H67" s="265">
        <f t="shared" si="5"/>
        <v>0</v>
      </c>
      <c r="I67" s="37" t="str">
        <f t="shared" si="6"/>
        <v/>
      </c>
    </row>
    <row r="68" spans="1:9" ht="14.15" customHeight="1" x14ac:dyDescent="0.3">
      <c r="A68" s="287">
        <v>4100</v>
      </c>
      <c r="B68" s="288"/>
      <c r="C68" s="149" t="str">
        <f>CONCATENATE("Subvention Land OÖ; Abt. ",I3)</f>
        <v>Subvention Land OÖ; Abt. SO</v>
      </c>
      <c r="D68" s="52"/>
      <c r="E68" s="52"/>
      <c r="F68" s="52"/>
      <c r="G68" s="52"/>
      <c r="H68" s="59">
        <f t="shared" si="5"/>
        <v>0</v>
      </c>
      <c r="I68" s="41" t="str">
        <f t="shared" si="6"/>
        <v/>
      </c>
    </row>
    <row r="69" spans="1:9" ht="14.15" customHeight="1" x14ac:dyDescent="0.3">
      <c r="A69" s="274">
        <v>4101</v>
      </c>
      <c r="B69" s="275"/>
      <c r="C69" s="270" t="s">
        <v>158</v>
      </c>
      <c r="D69" s="54"/>
      <c r="E69" s="54"/>
      <c r="F69" s="54"/>
      <c r="G69" s="54"/>
      <c r="H69" s="55">
        <f t="shared" si="5"/>
        <v>0</v>
      </c>
      <c r="I69" s="39" t="str">
        <f t="shared" si="6"/>
        <v/>
      </c>
    </row>
    <row r="70" spans="1:9" ht="14.15" customHeight="1" x14ac:dyDescent="0.3">
      <c r="A70" s="274">
        <v>4110</v>
      </c>
      <c r="B70" s="275"/>
      <c r="C70" s="3" t="s">
        <v>15</v>
      </c>
      <c r="D70" s="54"/>
      <c r="E70" s="54"/>
      <c r="F70" s="54"/>
      <c r="G70" s="54"/>
      <c r="H70" s="55">
        <f t="shared" si="5"/>
        <v>0</v>
      </c>
      <c r="I70" s="39" t="str">
        <f t="shared" si="6"/>
        <v/>
      </c>
    </row>
    <row r="71" spans="1:9" ht="14.15" customHeight="1" x14ac:dyDescent="0.3">
      <c r="A71" s="274">
        <v>4120</v>
      </c>
      <c r="B71" s="275"/>
      <c r="C71" s="3" t="s">
        <v>16</v>
      </c>
      <c r="D71" s="54"/>
      <c r="E71" s="54"/>
      <c r="F71" s="54"/>
      <c r="G71" s="54"/>
      <c r="H71" s="55">
        <f t="shared" si="5"/>
        <v>0</v>
      </c>
      <c r="I71" s="39" t="str">
        <f t="shared" si="6"/>
        <v/>
      </c>
    </row>
    <row r="72" spans="1:9" ht="14.15" customHeight="1" x14ac:dyDescent="0.3">
      <c r="A72" s="274">
        <v>4130</v>
      </c>
      <c r="B72" s="275"/>
      <c r="C72" s="2" t="s">
        <v>17</v>
      </c>
      <c r="D72" s="54"/>
      <c r="E72" s="54"/>
      <c r="F72" s="54"/>
      <c r="G72" s="54"/>
      <c r="H72" s="55">
        <f t="shared" si="5"/>
        <v>0</v>
      </c>
      <c r="I72" s="39" t="str">
        <f t="shared" si="6"/>
        <v/>
      </c>
    </row>
    <row r="73" spans="1:9" ht="14.15" customHeight="1" x14ac:dyDescent="0.3">
      <c r="A73" s="274">
        <v>4140</v>
      </c>
      <c r="B73" s="275"/>
      <c r="C73" s="3" t="s">
        <v>18</v>
      </c>
      <c r="D73" s="54"/>
      <c r="E73" s="54"/>
      <c r="F73" s="54"/>
      <c r="G73" s="54"/>
      <c r="H73" s="55">
        <f t="shared" si="5"/>
        <v>0</v>
      </c>
      <c r="I73" s="39" t="str">
        <f t="shared" si="6"/>
        <v/>
      </c>
    </row>
    <row r="74" spans="1:9" ht="14.15" customHeight="1" x14ac:dyDescent="0.3">
      <c r="A74" s="274">
        <v>4150</v>
      </c>
      <c r="B74" s="275"/>
      <c r="C74" s="3" t="s">
        <v>19</v>
      </c>
      <c r="D74" s="54"/>
      <c r="E74" s="54"/>
      <c r="F74" s="54"/>
      <c r="G74" s="54"/>
      <c r="H74" s="55">
        <f t="shared" si="5"/>
        <v>0</v>
      </c>
      <c r="I74" s="39" t="str">
        <f t="shared" si="6"/>
        <v/>
      </c>
    </row>
    <row r="75" spans="1:9" ht="14.15" customHeight="1" x14ac:dyDescent="0.3">
      <c r="A75" s="274">
        <v>4160</v>
      </c>
      <c r="B75" s="275"/>
      <c r="C75" s="2" t="s">
        <v>23</v>
      </c>
      <c r="D75" s="54"/>
      <c r="E75" s="54"/>
      <c r="F75" s="54"/>
      <c r="G75" s="54"/>
      <c r="H75" s="55">
        <f t="shared" si="5"/>
        <v>0</v>
      </c>
      <c r="I75" s="39" t="str">
        <f t="shared" si="6"/>
        <v/>
      </c>
    </row>
    <row r="76" spans="1:9" ht="14.15" customHeight="1" x14ac:dyDescent="0.3">
      <c r="A76" s="397">
        <v>4221</v>
      </c>
      <c r="B76" s="398"/>
      <c r="C76" s="153" t="s">
        <v>83</v>
      </c>
      <c r="D76" s="56"/>
      <c r="E76" s="56"/>
      <c r="F76" s="56"/>
      <c r="G76" s="56"/>
      <c r="H76" s="57">
        <f t="shared" si="5"/>
        <v>0</v>
      </c>
      <c r="I76" s="40" t="str">
        <f t="shared" si="6"/>
        <v/>
      </c>
    </row>
    <row r="77" spans="1:9" ht="14.15" customHeight="1" x14ac:dyDescent="0.3">
      <c r="A77" s="287">
        <v>4300</v>
      </c>
      <c r="B77" s="288"/>
      <c r="C77" s="150" t="s">
        <v>78</v>
      </c>
      <c r="D77" s="60"/>
      <c r="E77" s="60"/>
      <c r="F77" s="60"/>
      <c r="G77" s="60"/>
      <c r="H77" s="59">
        <f t="shared" si="5"/>
        <v>0</v>
      </c>
      <c r="I77" s="41" t="str">
        <f t="shared" si="6"/>
        <v/>
      </c>
    </row>
    <row r="78" spans="1:9" ht="14.15" customHeight="1" x14ac:dyDescent="0.3">
      <c r="A78" s="274">
        <v>4301</v>
      </c>
      <c r="B78" s="275"/>
      <c r="C78" s="151" t="s">
        <v>79</v>
      </c>
      <c r="D78" s="54"/>
      <c r="E78" s="54"/>
      <c r="F78" s="54"/>
      <c r="G78" s="54"/>
      <c r="H78" s="55">
        <f t="shared" si="5"/>
        <v>0</v>
      </c>
      <c r="I78" s="39" t="str">
        <f t="shared" si="6"/>
        <v/>
      </c>
    </row>
    <row r="79" spans="1:9" ht="14.15" customHeight="1" x14ac:dyDescent="0.3">
      <c r="A79" s="274">
        <v>4002</v>
      </c>
      <c r="B79" s="275"/>
      <c r="C79" s="152" t="s">
        <v>82</v>
      </c>
      <c r="D79" s="61"/>
      <c r="E79" s="61"/>
      <c r="F79" s="61"/>
      <c r="G79" s="61"/>
      <c r="H79" s="55">
        <f t="shared" si="5"/>
        <v>0</v>
      </c>
      <c r="I79" s="39" t="str">
        <f t="shared" si="6"/>
        <v/>
      </c>
    </row>
    <row r="80" spans="1:9" ht="14.15" customHeight="1" x14ac:dyDescent="0.3">
      <c r="A80" s="274">
        <v>4003</v>
      </c>
      <c r="B80" s="275"/>
      <c r="C80" s="152" t="s">
        <v>80</v>
      </c>
      <c r="D80" s="61"/>
      <c r="E80" s="61"/>
      <c r="F80" s="61"/>
      <c r="G80" s="61"/>
      <c r="H80" s="55">
        <f t="shared" si="5"/>
        <v>0</v>
      </c>
      <c r="I80" s="39" t="str">
        <f t="shared" si="6"/>
        <v/>
      </c>
    </row>
    <row r="81" spans="1:9" ht="14.15" customHeight="1" x14ac:dyDescent="0.3">
      <c r="A81" s="274">
        <v>4600</v>
      </c>
      <c r="B81" s="275"/>
      <c r="C81" s="152" t="s">
        <v>81</v>
      </c>
      <c r="D81" s="61"/>
      <c r="E81" s="61"/>
      <c r="F81" s="61"/>
      <c r="G81" s="61"/>
      <c r="H81" s="55">
        <f t="shared" si="5"/>
        <v>0</v>
      </c>
      <c r="I81" s="39" t="str">
        <f t="shared" si="6"/>
        <v/>
      </c>
    </row>
    <row r="82" spans="1:9" ht="14.15" customHeight="1" x14ac:dyDescent="0.3">
      <c r="A82" s="289" t="s">
        <v>41</v>
      </c>
      <c r="B82" s="290"/>
      <c r="C82" s="291"/>
      <c r="D82" s="63">
        <f>SUM(D66:D81)</f>
        <v>0</v>
      </c>
      <c r="E82" s="63">
        <f>SUM(E66:E81)</f>
        <v>0</v>
      </c>
      <c r="F82" s="63">
        <f>SUM(F66:F81)</f>
        <v>0</v>
      </c>
      <c r="G82" s="63">
        <f>SUM(G66:G81)</f>
        <v>0</v>
      </c>
      <c r="H82" s="58">
        <f t="shared" si="5"/>
        <v>0</v>
      </c>
      <c r="I82" s="36" t="str">
        <f t="shared" si="6"/>
        <v/>
      </c>
    </row>
    <row r="83" spans="1:9" ht="14.15" customHeight="1" x14ac:dyDescent="0.3">
      <c r="A83" s="310">
        <v>6010</v>
      </c>
      <c r="B83" s="311"/>
      <c r="C83" s="32" t="s">
        <v>49</v>
      </c>
      <c r="D83" s="60"/>
      <c r="E83" s="60"/>
      <c r="F83" s="60"/>
      <c r="G83" s="60"/>
      <c r="H83" s="59">
        <f t="shared" si="5"/>
        <v>0</v>
      </c>
      <c r="I83" s="41" t="str">
        <f t="shared" si="6"/>
        <v/>
      </c>
    </row>
    <row r="84" spans="1:9" ht="14.15" customHeight="1" x14ac:dyDescent="0.3">
      <c r="A84" s="283">
        <v>6011</v>
      </c>
      <c r="B84" s="284"/>
      <c r="C84" s="151" t="s">
        <v>141</v>
      </c>
      <c r="D84" s="54"/>
      <c r="E84" s="54"/>
      <c r="F84" s="54"/>
      <c r="G84" s="54"/>
      <c r="H84" s="55"/>
      <c r="I84" s="39"/>
    </row>
    <row r="85" spans="1:9" ht="14.15" customHeight="1" x14ac:dyDescent="0.3">
      <c r="A85" s="283">
        <v>6400</v>
      </c>
      <c r="B85" s="284"/>
      <c r="C85" s="3" t="s">
        <v>0</v>
      </c>
      <c r="D85" s="54"/>
      <c r="E85" s="54"/>
      <c r="F85" s="54"/>
      <c r="G85" s="54"/>
      <c r="H85" s="55">
        <f t="shared" si="5"/>
        <v>0</v>
      </c>
      <c r="I85" s="39" t="str">
        <f t="shared" si="6"/>
        <v/>
      </c>
    </row>
    <row r="86" spans="1:9" ht="14.15" customHeight="1" x14ac:dyDescent="0.3">
      <c r="A86" s="283">
        <v>6420</v>
      </c>
      <c r="B86" s="284"/>
      <c r="C86" s="151" t="s">
        <v>115</v>
      </c>
      <c r="D86" s="54"/>
      <c r="E86" s="54"/>
      <c r="F86" s="54"/>
      <c r="G86" s="54"/>
      <c r="H86" s="55">
        <f t="shared" si="5"/>
        <v>0</v>
      </c>
      <c r="I86" s="39" t="str">
        <f t="shared" si="6"/>
        <v/>
      </c>
    </row>
    <row r="87" spans="1:9" ht="14.15" customHeight="1" x14ac:dyDescent="0.3">
      <c r="A87" s="255"/>
      <c r="B87" s="255"/>
      <c r="C87" s="213"/>
      <c r="D87" s="47">
        <f>D33</f>
        <v>2024</v>
      </c>
      <c r="E87" s="48">
        <f>E33</f>
        <v>2025</v>
      </c>
      <c r="F87" s="47">
        <f>F33</f>
        <v>2025</v>
      </c>
      <c r="G87" s="48">
        <f>G33</f>
        <v>2026</v>
      </c>
      <c r="H87" s="292" t="str">
        <f>H33</f>
        <v>PLAN 2026 / IST 2025</v>
      </c>
      <c r="I87" s="293" t="s">
        <v>34</v>
      </c>
    </row>
    <row r="88" spans="1:9" ht="14.15" customHeight="1" x14ac:dyDescent="0.3">
      <c r="A88" s="310">
        <v>6700</v>
      </c>
      <c r="B88" s="311"/>
      <c r="C88" s="5" t="s">
        <v>43</v>
      </c>
      <c r="D88" s="54"/>
      <c r="E88" s="54"/>
      <c r="F88" s="54"/>
      <c r="G88" s="54"/>
      <c r="H88" s="55">
        <f t="shared" si="5"/>
        <v>0</v>
      </c>
      <c r="I88" s="39" t="str">
        <f t="shared" si="6"/>
        <v/>
      </c>
    </row>
    <row r="89" spans="1:9" ht="14.15" customHeight="1" x14ac:dyDescent="0.3">
      <c r="A89" s="283">
        <v>6800</v>
      </c>
      <c r="B89" s="284"/>
      <c r="C89" s="3" t="s">
        <v>1</v>
      </c>
      <c r="D89" s="54"/>
      <c r="E89" s="54"/>
      <c r="F89" s="54"/>
      <c r="G89" s="54"/>
      <c r="H89" s="55">
        <f t="shared" si="5"/>
        <v>0</v>
      </c>
      <c r="I89" s="39" t="str">
        <f t="shared" si="6"/>
        <v/>
      </c>
    </row>
    <row r="90" spans="1:9" ht="14.15" customHeight="1" x14ac:dyDescent="0.3">
      <c r="A90" s="276">
        <v>6900</v>
      </c>
      <c r="B90" s="277"/>
      <c r="C90" s="4" t="s">
        <v>2</v>
      </c>
      <c r="D90" s="56"/>
      <c r="E90" s="56"/>
      <c r="F90" s="56"/>
      <c r="G90" s="56"/>
      <c r="H90" s="62">
        <f t="shared" si="5"/>
        <v>0</v>
      </c>
      <c r="I90" s="42" t="str">
        <f t="shared" si="6"/>
        <v/>
      </c>
    </row>
    <row r="91" spans="1:9" ht="14.15" customHeight="1" x14ac:dyDescent="0.3">
      <c r="A91" s="289" t="s">
        <v>25</v>
      </c>
      <c r="B91" s="290"/>
      <c r="C91" s="291"/>
      <c r="D91" s="63">
        <f>SUM(D83:D86)+SUM(D88:D90)</f>
        <v>0</v>
      </c>
      <c r="E91" s="63">
        <f t="shared" ref="E91:G91" si="7">SUM(E83:E86)+SUM(E88:E90)</f>
        <v>0</v>
      </c>
      <c r="F91" s="63">
        <f t="shared" si="7"/>
        <v>0</v>
      </c>
      <c r="G91" s="63">
        <f t="shared" si="7"/>
        <v>0</v>
      </c>
      <c r="H91" s="58">
        <f t="shared" si="5"/>
        <v>0</v>
      </c>
      <c r="I91" s="36" t="str">
        <f t="shared" si="6"/>
        <v/>
      </c>
    </row>
    <row r="92" spans="1:9" ht="14.15" customHeight="1" x14ac:dyDescent="0.3">
      <c r="A92" s="87"/>
      <c r="B92" s="87"/>
      <c r="C92" s="33"/>
      <c r="D92" s="47">
        <f>D33</f>
        <v>2024</v>
      </c>
      <c r="E92" s="48">
        <f>E33</f>
        <v>2025</v>
      </c>
      <c r="F92" s="47">
        <f>F33</f>
        <v>2025</v>
      </c>
      <c r="G92" s="48">
        <f>G33</f>
        <v>2026</v>
      </c>
      <c r="H92" s="292" t="str">
        <f>H33</f>
        <v>PLAN 2026 / IST 2025</v>
      </c>
      <c r="I92" s="293" t="s">
        <v>34</v>
      </c>
    </row>
    <row r="93" spans="1:9" ht="14.15" customHeight="1" x14ac:dyDescent="0.3">
      <c r="A93" s="285">
        <v>5100</v>
      </c>
      <c r="B93" s="286"/>
      <c r="C93" s="5" t="s">
        <v>3</v>
      </c>
      <c r="D93" s="60"/>
      <c r="E93" s="60"/>
      <c r="F93" s="60"/>
      <c r="G93" s="60"/>
      <c r="H93" s="59">
        <f t="shared" si="5"/>
        <v>0</v>
      </c>
      <c r="I93" s="41" t="str">
        <f t="shared" si="6"/>
        <v/>
      </c>
    </row>
    <row r="94" spans="1:9" ht="14.15" customHeight="1" x14ac:dyDescent="0.3">
      <c r="A94" s="283">
        <v>5200</v>
      </c>
      <c r="B94" s="284"/>
      <c r="C94" s="3" t="s">
        <v>53</v>
      </c>
      <c r="D94" s="54"/>
      <c r="E94" s="54"/>
      <c r="F94" s="54"/>
      <c r="G94" s="54"/>
      <c r="H94" s="55">
        <f t="shared" si="5"/>
        <v>0</v>
      </c>
      <c r="I94" s="39" t="str">
        <f t="shared" si="6"/>
        <v/>
      </c>
    </row>
    <row r="95" spans="1:9" ht="14.15" customHeight="1" x14ac:dyDescent="0.3">
      <c r="A95" s="283">
        <v>5600</v>
      </c>
      <c r="B95" s="284"/>
      <c r="C95" s="3" t="s">
        <v>24</v>
      </c>
      <c r="D95" s="54"/>
      <c r="E95" s="54"/>
      <c r="F95" s="54"/>
      <c r="G95" s="54"/>
      <c r="H95" s="55">
        <f t="shared" si="5"/>
        <v>0</v>
      </c>
      <c r="I95" s="39" t="str">
        <f t="shared" si="6"/>
        <v/>
      </c>
    </row>
    <row r="96" spans="1:9" ht="14.15" customHeight="1" x14ac:dyDescent="0.3">
      <c r="A96" s="283">
        <v>7000</v>
      </c>
      <c r="B96" s="284"/>
      <c r="C96" s="3" t="s">
        <v>47</v>
      </c>
      <c r="D96" s="54"/>
      <c r="E96" s="54"/>
      <c r="F96" s="54"/>
      <c r="G96" s="54"/>
      <c r="H96" s="55">
        <f t="shared" si="5"/>
        <v>0</v>
      </c>
      <c r="I96" s="39" t="str">
        <f t="shared" si="6"/>
        <v/>
      </c>
    </row>
    <row r="97" spans="1:9" ht="14.15" customHeight="1" x14ac:dyDescent="0.3">
      <c r="A97" s="283">
        <v>7100</v>
      </c>
      <c r="B97" s="284"/>
      <c r="C97" s="3" t="s">
        <v>54</v>
      </c>
      <c r="D97" s="54"/>
      <c r="E97" s="54"/>
      <c r="F97" s="54"/>
      <c r="G97" s="54"/>
      <c r="H97" s="55">
        <f t="shared" si="5"/>
        <v>0</v>
      </c>
      <c r="I97" s="39" t="str">
        <f t="shared" si="6"/>
        <v/>
      </c>
    </row>
    <row r="98" spans="1:9" ht="14.15" customHeight="1" x14ac:dyDescent="0.3">
      <c r="A98" s="283">
        <v>7200</v>
      </c>
      <c r="B98" s="284"/>
      <c r="C98" s="3" t="s">
        <v>4</v>
      </c>
      <c r="D98" s="54"/>
      <c r="E98" s="54"/>
      <c r="F98" s="54"/>
      <c r="G98" s="54"/>
      <c r="H98" s="55">
        <f t="shared" si="5"/>
        <v>0</v>
      </c>
      <c r="I98" s="39" t="str">
        <f t="shared" si="6"/>
        <v/>
      </c>
    </row>
    <row r="99" spans="1:9" ht="14.15" customHeight="1" x14ac:dyDescent="0.3">
      <c r="A99" s="283">
        <v>7230</v>
      </c>
      <c r="B99" s="284"/>
      <c r="C99" s="151" t="s">
        <v>142</v>
      </c>
      <c r="D99" s="54"/>
      <c r="E99" s="54"/>
      <c r="F99" s="54"/>
      <c r="G99" s="54"/>
      <c r="H99" s="55">
        <f t="shared" si="5"/>
        <v>0</v>
      </c>
      <c r="I99" s="39" t="str">
        <f t="shared" si="6"/>
        <v/>
      </c>
    </row>
    <row r="100" spans="1:9" ht="14.15" customHeight="1" x14ac:dyDescent="0.3">
      <c r="A100" s="281">
        <v>7310</v>
      </c>
      <c r="B100" s="282"/>
      <c r="C100" s="222" t="s">
        <v>5</v>
      </c>
      <c r="D100" s="223"/>
      <c r="E100" s="223"/>
      <c r="F100" s="223"/>
      <c r="G100" s="223"/>
      <c r="H100" s="224">
        <f t="shared" si="5"/>
        <v>0</v>
      </c>
      <c r="I100" s="225" t="str">
        <f t="shared" si="6"/>
        <v/>
      </c>
    </row>
    <row r="101" spans="1:9" ht="14.15" customHeight="1" x14ac:dyDescent="0.3">
      <c r="A101" s="312">
        <v>7320</v>
      </c>
      <c r="B101" s="313"/>
      <c r="C101" s="83" t="s">
        <v>6</v>
      </c>
      <c r="D101" s="84"/>
      <c r="E101" s="84"/>
      <c r="F101" s="84"/>
      <c r="G101" s="84"/>
      <c r="H101" s="96">
        <f t="shared" si="5"/>
        <v>0</v>
      </c>
      <c r="I101" s="97" t="str">
        <f t="shared" si="6"/>
        <v/>
      </c>
    </row>
    <row r="102" spans="1:9" s="49" customFormat="1" ht="14.15" customHeight="1" x14ac:dyDescent="0.3">
      <c r="A102" s="204">
        <v>7330</v>
      </c>
      <c r="B102" s="205"/>
      <c r="C102" s="221" t="s">
        <v>113</v>
      </c>
      <c r="D102" s="84"/>
      <c r="E102" s="84"/>
      <c r="F102" s="84"/>
      <c r="G102" s="84"/>
      <c r="H102" s="85">
        <f t="shared" ref="H102:H123" si="8">IF(ISERROR(IF($A$5="x",F102-E102,G102-F102)),"",(IF($A$5="x",F102-E102,G102-F102)))</f>
        <v>0</v>
      </c>
      <c r="I102" s="86" t="str">
        <f t="shared" ref="I102:I123" si="9">IF(ISERROR(IF($A$5="x",(F102-E102)/E102,(G102-F102)/F102)),"",IF($A$5="x",(F102-E102)/E102,(G102-F102)/F102))</f>
        <v/>
      </c>
    </row>
    <row r="103" spans="1:9" s="49" customFormat="1" ht="14.15" customHeight="1" x14ac:dyDescent="0.3">
      <c r="A103" s="204">
        <v>7340</v>
      </c>
      <c r="B103" s="205"/>
      <c r="C103" s="221" t="s">
        <v>114</v>
      </c>
      <c r="D103" s="84"/>
      <c r="E103" s="84"/>
      <c r="F103" s="84"/>
      <c r="G103" s="84"/>
      <c r="H103" s="85">
        <f t="shared" si="8"/>
        <v>0</v>
      </c>
      <c r="I103" s="86" t="str">
        <f t="shared" si="9"/>
        <v/>
      </c>
    </row>
    <row r="104" spans="1:9" ht="14.15" customHeight="1" x14ac:dyDescent="0.3">
      <c r="A104" s="206">
        <v>7410</v>
      </c>
      <c r="B104" s="207"/>
      <c r="C104" s="83" t="s">
        <v>44</v>
      </c>
      <c r="D104" s="84"/>
      <c r="E104" s="84"/>
      <c r="F104" s="84"/>
      <c r="G104" s="84"/>
      <c r="H104" s="96">
        <f t="shared" si="8"/>
        <v>0</v>
      </c>
      <c r="I104" s="97" t="str">
        <f t="shared" si="9"/>
        <v/>
      </c>
    </row>
    <row r="105" spans="1:9" ht="14.15" customHeight="1" x14ac:dyDescent="0.3">
      <c r="A105" s="206">
        <v>7420</v>
      </c>
      <c r="B105" s="207"/>
      <c r="C105" s="83" t="s">
        <v>7</v>
      </c>
      <c r="D105" s="84"/>
      <c r="E105" s="84"/>
      <c r="F105" s="84"/>
      <c r="G105" s="84"/>
      <c r="H105" s="96">
        <f t="shared" si="8"/>
        <v>0</v>
      </c>
      <c r="I105" s="97" t="str">
        <f t="shared" si="9"/>
        <v/>
      </c>
    </row>
    <row r="106" spans="1:9" ht="14.15" customHeight="1" x14ac:dyDescent="0.3">
      <c r="A106" s="208">
        <v>7610</v>
      </c>
      <c r="B106" s="209"/>
      <c r="C106" s="128" t="s">
        <v>45</v>
      </c>
      <c r="D106" s="129"/>
      <c r="E106" s="129"/>
      <c r="F106" s="129"/>
      <c r="G106" s="129"/>
      <c r="H106" s="130">
        <f t="shared" si="8"/>
        <v>0</v>
      </c>
      <c r="I106" s="131" t="str">
        <f t="shared" si="9"/>
        <v/>
      </c>
    </row>
    <row r="107" spans="1:9" ht="14.15" customHeight="1" x14ac:dyDescent="0.3">
      <c r="A107" s="210">
        <v>7621</v>
      </c>
      <c r="B107" s="211"/>
      <c r="C107" s="3" t="s">
        <v>8</v>
      </c>
      <c r="D107" s="54"/>
      <c r="E107" s="54"/>
      <c r="F107" s="54"/>
      <c r="G107" s="54"/>
      <c r="H107" s="55">
        <f t="shared" si="8"/>
        <v>0</v>
      </c>
      <c r="I107" s="39" t="str">
        <f t="shared" si="9"/>
        <v/>
      </c>
    </row>
    <row r="108" spans="1:9" ht="14.15" customHeight="1" x14ac:dyDescent="0.3">
      <c r="A108" s="210">
        <v>7622</v>
      </c>
      <c r="B108" s="211"/>
      <c r="C108" s="3" t="s">
        <v>9</v>
      </c>
      <c r="D108" s="54"/>
      <c r="E108" s="54"/>
      <c r="F108" s="54"/>
      <c r="G108" s="54"/>
      <c r="H108" s="55">
        <f t="shared" si="8"/>
        <v>0</v>
      </c>
      <c r="I108" s="39" t="str">
        <f t="shared" si="9"/>
        <v/>
      </c>
    </row>
    <row r="109" spans="1:9" ht="14.15" customHeight="1" x14ac:dyDescent="0.3">
      <c r="A109" s="210">
        <v>7623</v>
      </c>
      <c r="B109" s="211"/>
      <c r="C109" s="3" t="s">
        <v>10</v>
      </c>
      <c r="D109" s="54"/>
      <c r="E109" s="54"/>
      <c r="F109" s="54"/>
      <c r="G109" s="54"/>
      <c r="H109" s="55">
        <f t="shared" si="8"/>
        <v>0</v>
      </c>
      <c r="I109" s="39" t="str">
        <f t="shared" si="9"/>
        <v/>
      </c>
    </row>
    <row r="110" spans="1:9" ht="14.15" customHeight="1" x14ac:dyDescent="0.3">
      <c r="A110" s="210">
        <v>7624</v>
      </c>
      <c r="B110" s="211"/>
      <c r="C110" s="3" t="s">
        <v>11</v>
      </c>
      <c r="D110" s="54"/>
      <c r="E110" s="54"/>
      <c r="F110" s="54"/>
      <c r="G110" s="54"/>
      <c r="H110" s="55">
        <f t="shared" si="8"/>
        <v>0</v>
      </c>
      <c r="I110" s="39" t="str">
        <f t="shared" si="9"/>
        <v/>
      </c>
    </row>
    <row r="111" spans="1:9" ht="14.15" customHeight="1" x14ac:dyDescent="0.3">
      <c r="A111" s="210">
        <v>7625</v>
      </c>
      <c r="B111" s="211"/>
      <c r="C111" s="151" t="s">
        <v>143</v>
      </c>
      <c r="D111" s="54"/>
      <c r="E111" s="54"/>
      <c r="F111" s="54"/>
      <c r="G111" s="54"/>
      <c r="H111" s="55">
        <f t="shared" si="8"/>
        <v>0</v>
      </c>
      <c r="I111" s="39" t="str">
        <f t="shared" si="9"/>
        <v/>
      </c>
    </row>
    <row r="112" spans="1:9" ht="14.15" customHeight="1" x14ac:dyDescent="0.3">
      <c r="A112" s="210">
        <v>7810</v>
      </c>
      <c r="B112" s="211"/>
      <c r="C112" s="3" t="s">
        <v>27</v>
      </c>
      <c r="D112" s="54"/>
      <c r="E112" s="54"/>
      <c r="F112" s="54"/>
      <c r="G112" s="54"/>
      <c r="H112" s="55">
        <f t="shared" si="8"/>
        <v>0</v>
      </c>
      <c r="I112" s="39" t="str">
        <f t="shared" si="9"/>
        <v/>
      </c>
    </row>
    <row r="113" spans="1:9" ht="14.15" customHeight="1" x14ac:dyDescent="0.3">
      <c r="A113" s="210">
        <v>7820</v>
      </c>
      <c r="B113" s="211"/>
      <c r="C113" s="3" t="s">
        <v>26</v>
      </c>
      <c r="D113" s="54"/>
      <c r="E113" s="54"/>
      <c r="F113" s="54"/>
      <c r="G113" s="54"/>
      <c r="H113" s="55">
        <f t="shared" si="8"/>
        <v>0</v>
      </c>
      <c r="I113" s="39" t="str">
        <f t="shared" si="9"/>
        <v/>
      </c>
    </row>
    <row r="114" spans="1:9" ht="14.15" customHeight="1" x14ac:dyDescent="0.3">
      <c r="A114" s="210">
        <v>7821</v>
      </c>
      <c r="B114" s="211"/>
      <c r="C114" s="6" t="s">
        <v>33</v>
      </c>
      <c r="D114" s="61"/>
      <c r="E114" s="61"/>
      <c r="F114" s="61"/>
      <c r="G114" s="61"/>
      <c r="H114" s="55">
        <f t="shared" si="8"/>
        <v>0</v>
      </c>
      <c r="I114" s="39" t="str">
        <f t="shared" si="9"/>
        <v/>
      </c>
    </row>
    <row r="115" spans="1:9" ht="14.15" customHeight="1" x14ac:dyDescent="0.3">
      <c r="A115" s="210">
        <v>7822</v>
      </c>
      <c r="B115" s="211"/>
      <c r="C115" s="152" t="s">
        <v>13</v>
      </c>
      <c r="D115" s="61"/>
      <c r="E115" s="61"/>
      <c r="F115" s="61"/>
      <c r="G115" s="61"/>
      <c r="H115" s="55">
        <f t="shared" ref="H115" si="10">IF(ISERROR(IF($A$5="x",F115-E115,G115-F115)),"",(IF($A$5="x",F115-E115,G115-F115)))</f>
        <v>0</v>
      </c>
      <c r="I115" s="39" t="str">
        <f t="shared" ref="I115" si="11">IF(ISERROR(IF($A$5="x",(F115-E115)/E115,(G115-F115)/F115)),"",IF($A$5="x",(F115-E115)/E115,(G115-F115)/F115))</f>
        <v/>
      </c>
    </row>
    <row r="116" spans="1:9" ht="14.15" customHeight="1" x14ac:dyDescent="0.3">
      <c r="A116" s="212">
        <v>7900</v>
      </c>
      <c r="B116" s="213"/>
      <c r="C116" s="152" t="s">
        <v>109</v>
      </c>
      <c r="D116" s="61"/>
      <c r="E116" s="61"/>
      <c r="F116" s="61"/>
      <c r="G116" s="61"/>
      <c r="H116" s="62">
        <f t="shared" si="8"/>
        <v>0</v>
      </c>
      <c r="I116" s="42" t="str">
        <f t="shared" si="9"/>
        <v/>
      </c>
    </row>
    <row r="117" spans="1:9" ht="14.15" customHeight="1" x14ac:dyDescent="0.3">
      <c r="A117" s="289" t="s">
        <v>122</v>
      </c>
      <c r="B117" s="290"/>
      <c r="C117" s="291"/>
      <c r="D117" s="63">
        <f>SUM(D93:D116)</f>
        <v>0</v>
      </c>
      <c r="E117" s="63">
        <f>SUM(E93:E116)</f>
        <v>0</v>
      </c>
      <c r="F117" s="63">
        <f>SUM(F93:F116)</f>
        <v>0</v>
      </c>
      <c r="G117" s="63">
        <f>SUM(G93:G116)</f>
        <v>0</v>
      </c>
      <c r="H117" s="58">
        <f t="shared" si="8"/>
        <v>0</v>
      </c>
      <c r="I117" s="36" t="str">
        <f t="shared" si="9"/>
        <v/>
      </c>
    </row>
    <row r="118" spans="1:9" ht="14.15" customHeight="1" x14ac:dyDescent="0.3">
      <c r="A118" s="289" t="s">
        <v>123</v>
      </c>
      <c r="B118" s="290"/>
      <c r="C118" s="291"/>
      <c r="D118" s="63">
        <f>D91+D117</f>
        <v>0</v>
      </c>
      <c r="E118" s="63">
        <f>E91+E117</f>
        <v>0</v>
      </c>
      <c r="F118" s="63">
        <f>F91+F117</f>
        <v>0</v>
      </c>
      <c r="G118" s="63">
        <f>G91+G117</f>
        <v>0</v>
      </c>
      <c r="H118" s="58">
        <f t="shared" si="8"/>
        <v>0</v>
      </c>
      <c r="I118" s="36" t="str">
        <f t="shared" si="9"/>
        <v/>
      </c>
    </row>
    <row r="119" spans="1:9" ht="14.15" customHeight="1" x14ac:dyDescent="0.3">
      <c r="A119" s="289" t="s">
        <v>40</v>
      </c>
      <c r="B119" s="290"/>
      <c r="C119" s="291"/>
      <c r="D119" s="63">
        <f>D82-D118</f>
        <v>0</v>
      </c>
      <c r="E119" s="63">
        <f>E82-E118</f>
        <v>0</v>
      </c>
      <c r="F119" s="63">
        <f>F82-F118</f>
        <v>0</v>
      </c>
      <c r="G119" s="63">
        <f>G82-G118</f>
        <v>0</v>
      </c>
      <c r="H119" s="58">
        <f t="shared" si="8"/>
        <v>0</v>
      </c>
      <c r="I119" s="36" t="str">
        <f t="shared" si="9"/>
        <v/>
      </c>
    </row>
    <row r="120" spans="1:9" ht="14.15" customHeight="1" x14ac:dyDescent="0.3">
      <c r="A120" s="285">
        <v>8100</v>
      </c>
      <c r="B120" s="286"/>
      <c r="C120" s="7" t="s">
        <v>37</v>
      </c>
      <c r="D120" s="52"/>
      <c r="E120" s="52"/>
      <c r="F120" s="52"/>
      <c r="G120" s="52"/>
      <c r="H120" s="53">
        <f t="shared" si="8"/>
        <v>0</v>
      </c>
      <c r="I120" s="38" t="str">
        <f t="shared" si="9"/>
        <v/>
      </c>
    </row>
    <row r="121" spans="1:9" ht="14.15" customHeight="1" x14ac:dyDescent="0.3">
      <c r="A121" s="276">
        <v>8200</v>
      </c>
      <c r="B121" s="277"/>
      <c r="C121" s="33" t="s">
        <v>38</v>
      </c>
      <c r="D121" s="64"/>
      <c r="E121" s="64"/>
      <c r="F121" s="64"/>
      <c r="G121" s="64"/>
      <c r="H121" s="57">
        <f t="shared" si="8"/>
        <v>0</v>
      </c>
      <c r="I121" s="40" t="str">
        <f t="shared" si="9"/>
        <v/>
      </c>
    </row>
    <row r="122" spans="1:9" ht="14.15" customHeight="1" x14ac:dyDescent="0.3">
      <c r="A122" s="289" t="s">
        <v>39</v>
      </c>
      <c r="B122" s="290"/>
      <c r="C122" s="291"/>
      <c r="D122" s="63">
        <f>D120-D121</f>
        <v>0</v>
      </c>
      <c r="E122" s="63">
        <f>E120-E121</f>
        <v>0</v>
      </c>
      <c r="F122" s="63">
        <f>F120-F121</f>
        <v>0</v>
      </c>
      <c r="G122" s="63">
        <f>G120-G121</f>
        <v>0</v>
      </c>
      <c r="H122" s="58">
        <f t="shared" si="8"/>
        <v>0</v>
      </c>
      <c r="I122" s="36" t="str">
        <f t="shared" si="9"/>
        <v/>
      </c>
    </row>
    <row r="123" spans="1:9" ht="20.100000000000001" customHeight="1" thickBot="1" x14ac:dyDescent="0.35">
      <c r="A123" s="299" t="s">
        <v>57</v>
      </c>
      <c r="B123" s="300"/>
      <c r="C123" s="301"/>
      <c r="D123" s="65">
        <f>D119+D122</f>
        <v>0</v>
      </c>
      <c r="E123" s="65">
        <f t="shared" ref="E123:G123" si="12">E119+E122</f>
        <v>0</v>
      </c>
      <c r="F123" s="65">
        <f t="shared" si="12"/>
        <v>0</v>
      </c>
      <c r="G123" s="65">
        <f t="shared" si="12"/>
        <v>0</v>
      </c>
      <c r="H123" s="66">
        <f t="shared" si="8"/>
        <v>0</v>
      </c>
      <c r="I123" s="43" t="str">
        <f t="shared" si="9"/>
        <v/>
      </c>
    </row>
    <row r="124" spans="1:9" ht="27" customHeight="1" thickTop="1" x14ac:dyDescent="0.3">
      <c r="A124" s="35"/>
      <c r="B124" s="35"/>
      <c r="C124" s="35"/>
      <c r="D124" s="88"/>
      <c r="E124" s="88"/>
      <c r="F124" s="88"/>
      <c r="G124" s="88"/>
      <c r="H124" s="77"/>
      <c r="I124" s="34"/>
    </row>
    <row r="125" spans="1:9" ht="24.9" customHeight="1" thickBot="1" x14ac:dyDescent="0.35">
      <c r="A125" s="26" t="s">
        <v>133</v>
      </c>
      <c r="B125" s="94"/>
      <c r="C125" s="94"/>
      <c r="D125" s="94"/>
      <c r="E125" s="94"/>
      <c r="F125" s="94"/>
      <c r="G125" s="94"/>
      <c r="H125" s="94"/>
      <c r="I125" s="94"/>
    </row>
    <row r="126" spans="1:9" ht="15" customHeight="1" x14ac:dyDescent="0.3">
      <c r="A126" s="249" t="s">
        <v>55</v>
      </c>
      <c r="B126" s="250"/>
      <c r="C126" s="250"/>
      <c r="D126" s="230">
        <f>D33</f>
        <v>2024</v>
      </c>
      <c r="E126" s="231">
        <f>E33</f>
        <v>2025</v>
      </c>
      <c r="F126" s="230">
        <f>F33</f>
        <v>2025</v>
      </c>
      <c r="G126" s="231">
        <f>G33</f>
        <v>2026</v>
      </c>
      <c r="H126" s="351" t="str">
        <f>H33</f>
        <v>PLAN 2026 / IST 2025</v>
      </c>
      <c r="I126" s="352"/>
    </row>
    <row r="127" spans="1:9" ht="15" customHeight="1" x14ac:dyDescent="0.3">
      <c r="A127" s="401" t="s">
        <v>42</v>
      </c>
      <c r="B127" s="358"/>
      <c r="C127" s="358"/>
      <c r="D127" s="218" t="str">
        <f>IF(ISERROR(D91/D118),"",(D91/D118))</f>
        <v/>
      </c>
      <c r="E127" s="218" t="str">
        <f>IF(ISERROR(E91/E118),"",(E91/E118))</f>
        <v/>
      </c>
      <c r="F127" s="218" t="str">
        <f>IF(ISERROR(F91/F118),"",(F91/F118))</f>
        <v/>
      </c>
      <c r="G127" s="218" t="str">
        <f>IF(ISERROR(G91/G118),"",(G91/G118))</f>
        <v/>
      </c>
      <c r="H127" s="353" t="str">
        <f t="shared" ref="H127:H129" si="13">IF(ISERROR(IF($A$5="x",F127-E127,G127-F127)),"",IF($A$5="x",F127-E127,G127-F127))</f>
        <v/>
      </c>
      <c r="I127" s="354"/>
    </row>
    <row r="128" spans="1:9" ht="15" customHeight="1" x14ac:dyDescent="0.3">
      <c r="A128" s="302" t="s">
        <v>126</v>
      </c>
      <c r="B128" s="279"/>
      <c r="C128" s="279"/>
      <c r="D128" s="70" t="str">
        <f>IF(ISERROR((D117)/D118),"",((D117)/D118))</f>
        <v/>
      </c>
      <c r="E128" s="70" t="str">
        <f>IF(ISERROR((E117)/E118),"",((E117)/E118))</f>
        <v/>
      </c>
      <c r="F128" s="70" t="str">
        <f>IF(ISERROR((F117)/F118),"",((F117)/F118))</f>
        <v/>
      </c>
      <c r="G128" s="70" t="str">
        <f>IF(ISERROR((G117)/G118),"",((G117)/G118))</f>
        <v/>
      </c>
      <c r="H128" s="355" t="str">
        <f t="shared" si="13"/>
        <v/>
      </c>
      <c r="I128" s="356"/>
    </row>
    <row r="129" spans="1:9" ht="15" customHeight="1" x14ac:dyDescent="0.3">
      <c r="A129" s="302" t="s">
        <v>127</v>
      </c>
      <c r="B129" s="278"/>
      <c r="C129" s="278"/>
      <c r="D129" s="219">
        <f>IF(ISERROR(D83/D35),0,(D83/D35))</f>
        <v>0</v>
      </c>
      <c r="E129" s="219">
        <f>IF(ISERROR(E83/E35),0,(E83/E35))</f>
        <v>0</v>
      </c>
      <c r="F129" s="219">
        <f>IF(ISERROR(F83/F35),0,(F83/F35))</f>
        <v>0</v>
      </c>
      <c r="G129" s="219">
        <f>IF(ISERROR(G83/G35),0,(G83/G35))</f>
        <v>0</v>
      </c>
      <c r="H129" s="369">
        <f t="shared" si="13"/>
        <v>0</v>
      </c>
      <c r="I129" s="370"/>
    </row>
    <row r="130" spans="1:9" ht="15" customHeight="1" x14ac:dyDescent="0.3">
      <c r="A130" s="302" t="s">
        <v>94</v>
      </c>
      <c r="B130" s="278"/>
      <c r="C130" s="278"/>
      <c r="D130" s="220" t="str">
        <f>D164</f>
        <v/>
      </c>
      <c r="E130" s="220" t="str">
        <f>E164</f>
        <v/>
      </c>
      <c r="F130" s="220" t="str">
        <f>F164</f>
        <v/>
      </c>
      <c r="G130" s="220" t="str">
        <f>G164</f>
        <v/>
      </c>
      <c r="H130" s="369" t="str">
        <f t="shared" ref="H130" si="14">IF(ISERROR(IF($A$5="x",F130-E130,G130-F130)),"",IF($A$5="x",F130-E130,G130-F130))</f>
        <v/>
      </c>
      <c r="I130" s="370"/>
    </row>
    <row r="131" spans="1:9" ht="15" customHeight="1" x14ac:dyDescent="0.3">
      <c r="A131" s="226"/>
      <c r="B131" s="72"/>
      <c r="C131" s="72"/>
      <c r="D131" s="73"/>
      <c r="E131" s="73"/>
      <c r="F131" s="73"/>
      <c r="G131" s="73"/>
      <c r="H131" s="74"/>
      <c r="I131" s="227"/>
    </row>
    <row r="132" spans="1:9" ht="15" customHeight="1" x14ac:dyDescent="0.3">
      <c r="A132" s="228" t="s">
        <v>56</v>
      </c>
      <c r="B132" s="75"/>
      <c r="C132" s="75"/>
      <c r="D132" s="82">
        <f>D33</f>
        <v>2024</v>
      </c>
      <c r="E132" s="48">
        <f>E33</f>
        <v>2025</v>
      </c>
      <c r="F132" s="82">
        <f>F33</f>
        <v>2025</v>
      </c>
      <c r="G132" s="82">
        <f>G33</f>
        <v>2026</v>
      </c>
      <c r="H132" s="292" t="str">
        <f>H33</f>
        <v>PLAN 2026 / IST 2025</v>
      </c>
      <c r="I132" s="385"/>
    </row>
    <row r="133" spans="1:9" ht="15" customHeight="1" x14ac:dyDescent="0.3">
      <c r="A133" s="357" t="str">
        <f>CONCATENATE("Anteil Subvention der ",I3," in % an Gesamtsubventionen")</f>
        <v>Anteil Subvention der SO in % an Gesamtsubventionen</v>
      </c>
      <c r="B133" s="358"/>
      <c r="C133" s="358"/>
      <c r="D133" s="71" t="str">
        <f>IF(ISERROR(D68/SUM(D68:D76)),"",(D68/SUM(D68:D76)))</f>
        <v/>
      </c>
      <c r="E133" s="71" t="str">
        <f>IF(ISERROR(E68/SUM(E68:E76)),"",(E68/SUM(E68:E76)))</f>
        <v/>
      </c>
      <c r="F133" s="71" t="str">
        <f>IF(ISERROR(F68/SUM(F68:F76)),"",(F68/SUM(F68:F76)))</f>
        <v/>
      </c>
      <c r="G133" s="71" t="str">
        <f>IF(ISERROR(G68/SUM(G68:G76)),"",(G68/SUM(G68:G76)))</f>
        <v/>
      </c>
      <c r="H133" s="364" t="str">
        <f t="shared" ref="H133:H134" si="15">IF(ISERROR(IF($A$5="x",F133-E133,G133-F133)),"",IF($A$5="x",F133-E133,G133-F133))</f>
        <v/>
      </c>
      <c r="I133" s="365"/>
    </row>
    <row r="134" spans="1:9" ht="15" customHeight="1" thickBot="1" x14ac:dyDescent="0.35">
      <c r="A134" s="359" t="str">
        <f>CONCATENATE("Anteil Subvention der ",I3," in % an Gesamteinnahmen")</f>
        <v>Anteil Subvention der SO in % an Gesamteinnahmen</v>
      </c>
      <c r="B134" s="360"/>
      <c r="C134" s="360"/>
      <c r="D134" s="229" t="str">
        <f>IF(ISERROR(D68/D82),"",(D68/D82))</f>
        <v/>
      </c>
      <c r="E134" s="229" t="str">
        <f>IF(ISERROR(E68/E82),"",(E68/E82))</f>
        <v/>
      </c>
      <c r="F134" s="229" t="str">
        <f>IF(ISERROR(F68/F82),"",(F68/F82))</f>
        <v/>
      </c>
      <c r="G134" s="229" t="str">
        <f>IF(ISERROR(G68/G82),"",(G68/G82))</f>
        <v/>
      </c>
      <c r="H134" s="402" t="str">
        <f t="shared" si="15"/>
        <v/>
      </c>
      <c r="I134" s="403"/>
    </row>
    <row r="135" spans="1:9" ht="24.9" customHeight="1" x14ac:dyDescent="0.3">
      <c r="A135" s="35"/>
      <c r="B135" s="35"/>
      <c r="C135" s="35"/>
      <c r="D135" s="88"/>
      <c r="E135" s="88"/>
      <c r="F135" s="88"/>
      <c r="G135" s="88"/>
      <c r="H135" s="77"/>
      <c r="I135" s="34"/>
    </row>
    <row r="136" spans="1:9" ht="24.9" hidden="1" customHeight="1" thickBot="1" x14ac:dyDescent="0.35">
      <c r="A136" s="26" t="s">
        <v>130</v>
      </c>
      <c r="B136" s="35"/>
      <c r="C136" s="35"/>
      <c r="D136" s="88"/>
      <c r="E136" s="88"/>
      <c r="F136" s="88"/>
      <c r="G136" s="88"/>
      <c r="H136" s="95"/>
      <c r="I136" s="34"/>
    </row>
    <row r="137" spans="1:9" ht="30.05" hidden="1" customHeight="1" x14ac:dyDescent="0.3">
      <c r="A137" s="382" t="s">
        <v>131</v>
      </c>
      <c r="B137" s="383"/>
      <c r="C137" s="384"/>
      <c r="D137" s="230">
        <f>D33</f>
        <v>2024</v>
      </c>
      <c r="E137" s="231">
        <f>E33</f>
        <v>2025</v>
      </c>
      <c r="F137" s="230">
        <f>F33</f>
        <v>2025</v>
      </c>
      <c r="G137" s="231">
        <f>G33</f>
        <v>2026</v>
      </c>
      <c r="H137" s="351" t="str">
        <f>H33</f>
        <v>PLAN 2026 / IST 2025</v>
      </c>
      <c r="I137" s="352"/>
    </row>
    <row r="138" spans="1:9" ht="15" hidden="1" customHeight="1" x14ac:dyDescent="0.3">
      <c r="A138" s="232" t="s">
        <v>65</v>
      </c>
      <c r="B138" s="99"/>
      <c r="C138" s="100"/>
      <c r="D138" s="101"/>
      <c r="E138" s="101"/>
      <c r="F138" s="101"/>
      <c r="G138" s="101"/>
      <c r="H138" s="102">
        <f t="shared" ref="H138:H141" si="16">IF(ISERROR(IF($A$5="x",F138-E138,G138-F138)),"",(IF($A$5="x",F138-E138,G138-F138)))</f>
        <v>0</v>
      </c>
      <c r="I138" s="233" t="str">
        <f t="shared" ref="I138:I140" si="17">IF(ISERROR(IF($A$5="x",(F138-E138)/E138,(G138-F138)/F138)),"",IF($A$5="x",(F138-E138)/E138,(G138-F138)/F138))</f>
        <v/>
      </c>
    </row>
    <row r="139" spans="1:9" ht="15" hidden="1" customHeight="1" x14ac:dyDescent="0.3">
      <c r="A139" s="234" t="s">
        <v>156</v>
      </c>
      <c r="B139" s="103"/>
      <c r="C139" s="104"/>
      <c r="D139" s="105"/>
      <c r="E139" s="105"/>
      <c r="F139" s="105"/>
      <c r="G139" s="105"/>
      <c r="H139" s="106">
        <f t="shared" si="16"/>
        <v>0</v>
      </c>
      <c r="I139" s="235" t="str">
        <f t="shared" si="17"/>
        <v/>
      </c>
    </row>
    <row r="140" spans="1:9" ht="15" hidden="1" customHeight="1" x14ac:dyDescent="0.3">
      <c r="A140" s="236" t="s">
        <v>66</v>
      </c>
      <c r="B140" s="107"/>
      <c r="C140" s="108"/>
      <c r="D140" s="109"/>
      <c r="E140" s="109"/>
      <c r="F140" s="109"/>
      <c r="G140" s="109"/>
      <c r="H140" s="110">
        <f t="shared" si="16"/>
        <v>0</v>
      </c>
      <c r="I140" s="237" t="str">
        <f t="shared" si="17"/>
        <v/>
      </c>
    </row>
    <row r="141" spans="1:9" ht="15" hidden="1" customHeight="1" thickBot="1" x14ac:dyDescent="0.35">
      <c r="A141" s="238" t="s">
        <v>67</v>
      </c>
      <c r="B141" s="216"/>
      <c r="C141" s="217"/>
      <c r="D141" s="111">
        <f>D138+D139-D140</f>
        <v>0</v>
      </c>
      <c r="E141" s="111">
        <f>E138+E139-E140</f>
        <v>0</v>
      </c>
      <c r="F141" s="111">
        <f>F138+F139-F140</f>
        <v>0</v>
      </c>
      <c r="G141" s="111">
        <f>G138+G139-G140</f>
        <v>0</v>
      </c>
      <c r="H141" s="67">
        <f t="shared" si="16"/>
        <v>0</v>
      </c>
      <c r="I141" s="239" t="str">
        <f>IF(ISERROR(IF($A$5="x",(F141-E141)/E141,(G141-F141)/F141)),"",IF($A$5="x",(F141-E141)/E141,(G141-F141)/F141))</f>
        <v/>
      </c>
    </row>
    <row r="142" spans="1:9" ht="49.7" hidden="1" customHeight="1" thickTop="1" thickBot="1" x14ac:dyDescent="0.35">
      <c r="A142" s="379" t="s">
        <v>161</v>
      </c>
      <c r="B142" s="380"/>
      <c r="C142" s="380"/>
      <c r="D142" s="380"/>
      <c r="E142" s="380"/>
      <c r="F142" s="380"/>
      <c r="G142" s="380"/>
      <c r="H142" s="380"/>
      <c r="I142" s="381"/>
    </row>
    <row r="143" spans="1:9" ht="30.05" hidden="1" customHeight="1" x14ac:dyDescent="0.3">
      <c r="A143" s="112"/>
      <c r="B143" s="112"/>
      <c r="C143" s="112"/>
      <c r="D143" s="112"/>
      <c r="E143" s="112"/>
      <c r="F143" s="112"/>
      <c r="G143" s="112"/>
      <c r="H143" s="112"/>
      <c r="I143" s="112"/>
    </row>
    <row r="144" spans="1:9" ht="24.9" customHeight="1" thickBot="1" x14ac:dyDescent="0.35">
      <c r="A144" s="26" t="s">
        <v>162</v>
      </c>
      <c r="B144" s="112"/>
      <c r="C144" s="112"/>
      <c r="D144" s="112"/>
      <c r="E144" s="112"/>
      <c r="F144" s="112"/>
      <c r="G144" s="112"/>
      <c r="H144" s="112"/>
      <c r="I144" s="112"/>
    </row>
    <row r="145" spans="1:9" ht="24.9" customHeight="1" x14ac:dyDescent="0.3">
      <c r="A145" s="296" t="s">
        <v>132</v>
      </c>
      <c r="B145" s="297"/>
      <c r="C145" s="298"/>
      <c r="D145" s="240">
        <f>D33</f>
        <v>2024</v>
      </c>
      <c r="E145" s="241">
        <f>E33</f>
        <v>2025</v>
      </c>
      <c r="F145" s="240">
        <f>F33</f>
        <v>2025</v>
      </c>
      <c r="G145" s="241">
        <f>G33</f>
        <v>2026</v>
      </c>
      <c r="H145" s="351" t="str">
        <f>H33</f>
        <v>PLAN 2026 / IST 2025</v>
      </c>
      <c r="I145" s="352"/>
    </row>
    <row r="146" spans="1:9" ht="15" customHeight="1" x14ac:dyDescent="0.3">
      <c r="A146" s="232" t="s">
        <v>84</v>
      </c>
      <c r="B146" s="99"/>
      <c r="C146" s="122"/>
      <c r="D146" s="113"/>
      <c r="E146" s="113"/>
      <c r="F146" s="113"/>
      <c r="G146" s="113"/>
      <c r="H146" s="114">
        <f t="shared" ref="H146:H151" si="18">IF(ISERROR(IF($A$5="x",F146-E146,G146-F146)),"",(IF($A$5="x",F146-E146,G146-F146)))</f>
        <v>0</v>
      </c>
      <c r="I146" s="233" t="str">
        <f t="shared" ref="I146:I151" si="19">IF(ISERROR(IF($A$5="x",(F146-E146)/E146,(G146-F146)/F146)),"",IF($A$5="x",(F146-E146)/E146,(G146-F146)/F146))</f>
        <v/>
      </c>
    </row>
    <row r="147" spans="1:9" ht="15" customHeight="1" x14ac:dyDescent="0.3">
      <c r="A147" s="234" t="s">
        <v>92</v>
      </c>
      <c r="B147" s="103"/>
      <c r="C147" s="104"/>
      <c r="D147" s="115"/>
      <c r="E147" s="115"/>
      <c r="F147" s="115"/>
      <c r="G147" s="115"/>
      <c r="H147" s="116">
        <f t="shared" si="18"/>
        <v>0</v>
      </c>
      <c r="I147" s="235" t="str">
        <f t="shared" si="19"/>
        <v/>
      </c>
    </row>
    <row r="148" spans="1:9" ht="15" customHeight="1" x14ac:dyDescent="0.3">
      <c r="A148" s="234" t="s">
        <v>86</v>
      </c>
      <c r="B148" s="123"/>
      <c r="C148" s="124"/>
      <c r="D148" s="117"/>
      <c r="E148" s="117"/>
      <c r="F148" s="117"/>
      <c r="G148" s="117"/>
      <c r="H148" s="118">
        <f t="shared" si="18"/>
        <v>0</v>
      </c>
      <c r="I148" s="242" t="str">
        <f t="shared" si="19"/>
        <v/>
      </c>
    </row>
    <row r="149" spans="1:9" ht="15" customHeight="1" x14ac:dyDescent="0.3">
      <c r="A149" s="234" t="s">
        <v>93</v>
      </c>
      <c r="B149" s="123"/>
      <c r="C149" s="124"/>
      <c r="D149" s="117"/>
      <c r="E149" s="117"/>
      <c r="F149" s="117"/>
      <c r="G149" s="117"/>
      <c r="H149" s="118">
        <f t="shared" si="18"/>
        <v>0</v>
      </c>
      <c r="I149" s="242" t="str">
        <f t="shared" si="19"/>
        <v/>
      </c>
    </row>
    <row r="150" spans="1:9" ht="15" customHeight="1" x14ac:dyDescent="0.3">
      <c r="A150" s="236" t="s">
        <v>85</v>
      </c>
      <c r="B150" s="123"/>
      <c r="C150" s="124"/>
      <c r="D150" s="117"/>
      <c r="E150" s="117"/>
      <c r="F150" s="117"/>
      <c r="G150" s="117"/>
      <c r="H150" s="118">
        <f t="shared" si="18"/>
        <v>0</v>
      </c>
      <c r="I150" s="242" t="str">
        <f t="shared" si="19"/>
        <v/>
      </c>
    </row>
    <row r="151" spans="1:9" ht="15" customHeight="1" thickBot="1" x14ac:dyDescent="0.35">
      <c r="A151" s="243" t="s">
        <v>68</v>
      </c>
      <c r="B151" s="216"/>
      <c r="C151" s="217"/>
      <c r="D151" s="111">
        <f>D146-D147+D148-D149+D150</f>
        <v>0</v>
      </c>
      <c r="E151" s="111">
        <f t="shared" ref="E151:G151" si="20">E146-E147+E148-E149+E150</f>
        <v>0</v>
      </c>
      <c r="F151" s="111">
        <f t="shared" si="20"/>
        <v>0</v>
      </c>
      <c r="G151" s="111">
        <f t="shared" si="20"/>
        <v>0</v>
      </c>
      <c r="H151" s="121">
        <f t="shared" si="18"/>
        <v>0</v>
      </c>
      <c r="I151" s="239" t="str">
        <f t="shared" si="19"/>
        <v/>
      </c>
    </row>
    <row r="152" spans="1:9" ht="42.8" customHeight="1" thickTop="1" thickBot="1" x14ac:dyDescent="0.35">
      <c r="A152" s="376" t="s">
        <v>164</v>
      </c>
      <c r="B152" s="377"/>
      <c r="C152" s="377"/>
      <c r="D152" s="377"/>
      <c r="E152" s="377"/>
      <c r="F152" s="377"/>
      <c r="G152" s="377"/>
      <c r="H152" s="377"/>
      <c r="I152" s="378"/>
    </row>
    <row r="153" spans="1:9" s="49" customFormat="1" ht="24.9" customHeight="1" x14ac:dyDescent="0.3">
      <c r="A153" s="35"/>
      <c r="B153" s="35"/>
      <c r="C153" s="35"/>
      <c r="D153" s="88"/>
      <c r="E153" s="88"/>
      <c r="F153" s="88"/>
      <c r="G153" s="88"/>
      <c r="H153" s="89"/>
      <c r="I153" s="90"/>
    </row>
    <row r="154" spans="1:9" s="49" customFormat="1" ht="24.9" customHeight="1" thickBot="1" x14ac:dyDescent="0.35">
      <c r="A154" s="26" t="s">
        <v>163</v>
      </c>
      <c r="B154" s="35"/>
      <c r="C154" s="35"/>
      <c r="D154" s="88"/>
      <c r="E154" s="88"/>
      <c r="F154" s="88"/>
      <c r="G154" s="88"/>
      <c r="H154" s="89"/>
      <c r="I154" s="90"/>
    </row>
    <row r="155" spans="1:9" ht="24.9" customHeight="1" x14ac:dyDescent="0.3">
      <c r="A155" s="296" t="str">
        <f>IF(E12="x",D12,IF(H12="x",F12,"Bitte in Zeile 13 Gesamtunternehmen/Verein oder Sparte auswählen"))</f>
        <v>Bitte in Zeile 13 Gesamtunternehmen/Verein oder Sparte auswählen</v>
      </c>
      <c r="B155" s="297"/>
      <c r="C155" s="298"/>
      <c r="D155" s="230">
        <f>D33</f>
        <v>2024</v>
      </c>
      <c r="E155" s="231">
        <f>E33</f>
        <v>2025</v>
      </c>
      <c r="F155" s="230">
        <f>F33</f>
        <v>2025</v>
      </c>
      <c r="G155" s="231">
        <f>G33</f>
        <v>2026</v>
      </c>
      <c r="H155" s="351" t="str">
        <f>H33</f>
        <v>PLAN 2026 / IST 2025</v>
      </c>
      <c r="I155" s="352"/>
    </row>
    <row r="156" spans="1:9" ht="15" customHeight="1" x14ac:dyDescent="0.3">
      <c r="A156" s="232" t="s">
        <v>87</v>
      </c>
      <c r="B156" s="99"/>
      <c r="C156" s="100"/>
      <c r="D156" s="125">
        <f>D83</f>
        <v>0</v>
      </c>
      <c r="E156" s="125">
        <f>E83</f>
        <v>0</v>
      </c>
      <c r="F156" s="125">
        <f>F83</f>
        <v>0</v>
      </c>
      <c r="G156" s="125">
        <f>G83</f>
        <v>0</v>
      </c>
      <c r="H156" s="114">
        <f t="shared" ref="H156:H159" si="21">IF(ISERROR(IF($A$5="x",F156-E156,G156-F156)),"",(IF($A$5="x",F156-E156,G156-F156)))</f>
        <v>0</v>
      </c>
      <c r="I156" s="233" t="str">
        <f t="shared" ref="I156:I159" si="22">IF(ISERROR(IF($A$5="x",(F156-E156)/E156,(G156-F156)/F156)),"",IF($A$5="x",(F156-E156)/E156,(G156-F156)/F156))</f>
        <v/>
      </c>
    </row>
    <row r="157" spans="1:9" ht="15" customHeight="1" x14ac:dyDescent="0.3">
      <c r="A157" s="232" t="s">
        <v>88</v>
      </c>
      <c r="B157" s="99"/>
      <c r="C157" s="122"/>
      <c r="D157" s="113"/>
      <c r="E157" s="113"/>
      <c r="F157" s="113"/>
      <c r="G157" s="113"/>
      <c r="H157" s="114">
        <f t="shared" si="21"/>
        <v>0</v>
      </c>
      <c r="I157" s="233" t="str">
        <f t="shared" si="22"/>
        <v/>
      </c>
    </row>
    <row r="158" spans="1:9" ht="15" customHeight="1" x14ac:dyDescent="0.3">
      <c r="A158" s="244" t="s">
        <v>89</v>
      </c>
      <c r="B158" s="107"/>
      <c r="C158" s="108"/>
      <c r="D158" s="154"/>
      <c r="E158" s="154"/>
      <c r="F158" s="154"/>
      <c r="G158" s="154"/>
      <c r="H158" s="126">
        <f t="shared" si="21"/>
        <v>0</v>
      </c>
      <c r="I158" s="237" t="str">
        <f t="shared" si="22"/>
        <v/>
      </c>
    </row>
    <row r="159" spans="1:9" ht="15" customHeight="1" thickBot="1" x14ac:dyDescent="0.35">
      <c r="A159" s="245" t="s">
        <v>90</v>
      </c>
      <c r="B159" s="216"/>
      <c r="C159" s="217"/>
      <c r="D159" s="215" t="str">
        <f>IF(ISERROR(D158/D156),"",(D158/D156))</f>
        <v/>
      </c>
      <c r="E159" s="215" t="str">
        <f t="shared" ref="E159:G159" si="23">IF(ISERROR(E158/E156),"",(E158/E156))</f>
        <v/>
      </c>
      <c r="F159" s="215" t="str">
        <f t="shared" si="23"/>
        <v/>
      </c>
      <c r="G159" s="215" t="str">
        <f t="shared" si="23"/>
        <v/>
      </c>
      <c r="H159" s="121" t="str">
        <f t="shared" si="21"/>
        <v/>
      </c>
      <c r="I159" s="239" t="str">
        <f t="shared" si="22"/>
        <v/>
      </c>
    </row>
    <row r="160" spans="1:9" ht="15" customHeight="1" thickTop="1" x14ac:dyDescent="0.3">
      <c r="A160" s="246" t="str">
        <f>IF(OR(D160&lt;&gt;0,E160&lt;&gt;0,F160&lt;&gt;0,G160&lt;&gt;0),"Eingetragene Gehälter stimmen mit Pos. 6010 nicht überein!","")</f>
        <v/>
      </c>
      <c r="B160" s="35"/>
      <c r="C160" s="35"/>
      <c r="D160" s="214">
        <f>D156-SUM(D157:D158)</f>
        <v>0</v>
      </c>
      <c r="E160" s="214">
        <f t="shared" ref="E160:G160" si="24">E156-SUM(E157:E158)</f>
        <v>0</v>
      </c>
      <c r="F160" s="214">
        <f t="shared" si="24"/>
        <v>0</v>
      </c>
      <c r="G160" s="214">
        <f t="shared" si="24"/>
        <v>0</v>
      </c>
      <c r="H160" s="95"/>
      <c r="I160" s="247"/>
    </row>
    <row r="161" spans="1:9" s="49" customFormat="1" ht="51.8" customHeight="1" x14ac:dyDescent="0.3">
      <c r="A161" s="366" t="s">
        <v>118</v>
      </c>
      <c r="B161" s="367"/>
      <c r="C161" s="367"/>
      <c r="D161" s="367"/>
      <c r="E161" s="367"/>
      <c r="F161" s="367"/>
      <c r="G161" s="367"/>
      <c r="H161" s="367"/>
      <c r="I161" s="368"/>
    </row>
    <row r="162" spans="1:9" ht="30.75" customHeight="1" x14ac:dyDescent="0.3">
      <c r="A162" s="399" t="s">
        <v>110</v>
      </c>
      <c r="B162" s="400"/>
      <c r="C162" s="400"/>
      <c r="D162" s="119" t="str">
        <f>IF(ISERROR(((D118-D83-D112-D114-D116)*D159)+D116),"",(((D118-D83-D112-D114-D116)*D159)+D116))</f>
        <v/>
      </c>
      <c r="E162" s="119" t="str">
        <f>IF(ISERROR(((E118-E83-E112-E114-E116)*E159)+E116),"",(((E118-E83-E112-E114-E116)*E159)+E116))</f>
        <v/>
      </c>
      <c r="F162" s="119" t="str">
        <f>IF(ISERROR(((F118-F83-F112-F114-F116)*F159)+F116),"",(((F118-F83-F112-F114-F116)*F159)+F116))</f>
        <v/>
      </c>
      <c r="G162" s="119" t="str">
        <f>IF(ISERROR(((G118-G83-G112-G114-G116)*G159)+G116),"",(((G118-G83-G112-G114-G116)*G159)+G116))</f>
        <v/>
      </c>
      <c r="H162" s="120" t="str">
        <f t="shared" ref="H162:H164" si="25">IF(ISERROR(IF($A$5="x",F162-E162,G162-F162)),"",(IF($A$5="x",F162-E162,G162-F162)))</f>
        <v/>
      </c>
      <c r="I162" s="248" t="str">
        <f t="shared" ref="I162:I164" si="26">IF(ISERROR(IF($A$5="x",(F162-E162)/E162,(G162-F162)/F162)),"",IF($A$5="x",(F162-E162)/E162,(G162-F162)/F162))</f>
        <v/>
      </c>
    </row>
    <row r="163" spans="1:9" ht="15" customHeight="1" thickBot="1" x14ac:dyDescent="0.35">
      <c r="A163" s="245" t="s">
        <v>70</v>
      </c>
      <c r="B163" s="216"/>
      <c r="C163" s="127"/>
      <c r="D163" s="155" t="str">
        <f>IF(ISERROR(D158+D162),"",(D158+D162))</f>
        <v/>
      </c>
      <c r="E163" s="155" t="str">
        <f t="shared" ref="E163:F163" si="27">IF(ISERROR(E158+E162),"",(E158+E162))</f>
        <v/>
      </c>
      <c r="F163" s="155" t="str">
        <f t="shared" si="27"/>
        <v/>
      </c>
      <c r="G163" s="155" t="str">
        <f>IF(ISERROR(G158+G162),"",(G158+G162))</f>
        <v/>
      </c>
      <c r="H163" s="121" t="str">
        <f t="shared" si="25"/>
        <v/>
      </c>
      <c r="I163" s="239" t="str">
        <f t="shared" si="26"/>
        <v/>
      </c>
    </row>
    <row r="164" spans="1:9" ht="15" customHeight="1" thickTop="1" thickBot="1" x14ac:dyDescent="0.35">
      <c r="A164" s="245" t="s">
        <v>94</v>
      </c>
      <c r="B164" s="216"/>
      <c r="C164" s="217"/>
      <c r="D164" s="158" t="str">
        <f>IF(ISERROR(D163/D118),"",(D163/D118))</f>
        <v/>
      </c>
      <c r="E164" s="158" t="str">
        <f>IF(ISERROR(E163/E118),"",(E163/E118))</f>
        <v/>
      </c>
      <c r="F164" s="158" t="str">
        <f>IF(ISERROR(F163/F118),"",(F163/F118))</f>
        <v/>
      </c>
      <c r="G164" s="158" t="str">
        <f>IF(ISERROR(G163/G118),"",(G163/G118))</f>
        <v/>
      </c>
      <c r="H164" s="121" t="str">
        <f t="shared" si="25"/>
        <v/>
      </c>
      <c r="I164" s="239" t="str">
        <f t="shared" si="26"/>
        <v/>
      </c>
    </row>
    <row r="165" spans="1:9" s="49" customFormat="1" ht="42" customHeight="1" thickTop="1" thickBot="1" x14ac:dyDescent="0.35">
      <c r="A165" s="376" t="s">
        <v>119</v>
      </c>
      <c r="B165" s="377"/>
      <c r="C165" s="377"/>
      <c r="D165" s="377"/>
      <c r="E165" s="377"/>
      <c r="F165" s="377"/>
      <c r="G165" s="377"/>
      <c r="H165" s="377"/>
      <c r="I165" s="378"/>
    </row>
    <row r="166" spans="1:9" s="49" customFormat="1" ht="24.9" customHeight="1" x14ac:dyDescent="0.3">
      <c r="A166" s="28"/>
      <c r="B166" s="35"/>
      <c r="C166" s="35"/>
      <c r="D166" s="88"/>
      <c r="E166" s="88"/>
      <c r="F166" s="88"/>
      <c r="G166" s="88"/>
      <c r="H166" s="89"/>
      <c r="I166" s="90"/>
    </row>
    <row r="167" spans="1:9" ht="25.4" customHeight="1" x14ac:dyDescent="0.3">
      <c r="A167" s="332" t="s">
        <v>112</v>
      </c>
      <c r="B167" s="332"/>
      <c r="C167" s="332"/>
      <c r="D167" s="332"/>
      <c r="E167" s="332"/>
      <c r="F167" s="332"/>
      <c r="G167" s="332"/>
      <c r="H167" s="332"/>
      <c r="I167" s="332"/>
    </row>
    <row r="168" spans="1:9" ht="36" customHeight="1" x14ac:dyDescent="0.3">
      <c r="A168" s="371" t="s">
        <v>120</v>
      </c>
      <c r="B168" s="372"/>
      <c r="C168" s="372"/>
      <c r="D168" s="372"/>
      <c r="E168" s="372"/>
      <c r="F168" s="372"/>
      <c r="G168" s="372"/>
      <c r="H168" s="372"/>
      <c r="I168" s="372"/>
    </row>
    <row r="169" spans="1:9" ht="249.9" customHeight="1" x14ac:dyDescent="0.3">
      <c r="A169" s="361"/>
      <c r="B169" s="362"/>
      <c r="C169" s="362"/>
      <c r="D169" s="362"/>
      <c r="E169" s="362"/>
      <c r="F169" s="362"/>
      <c r="G169" s="362"/>
      <c r="H169" s="362"/>
      <c r="I169" s="363"/>
    </row>
    <row r="170" spans="1:9" ht="34.950000000000003" customHeight="1" x14ac:dyDescent="0.3"/>
    <row r="171" spans="1:9" ht="25.4" customHeight="1" x14ac:dyDescent="0.3">
      <c r="A171" s="332" t="s">
        <v>144</v>
      </c>
      <c r="B171" s="332"/>
      <c r="C171" s="332"/>
      <c r="D171" s="332"/>
      <c r="E171" s="332"/>
      <c r="F171" s="332"/>
      <c r="G171" s="332"/>
      <c r="H171" s="332"/>
      <c r="I171" s="332"/>
    </row>
    <row r="172" spans="1:9" ht="39.049999999999997" customHeight="1" x14ac:dyDescent="0.3">
      <c r="A172" s="371" t="s">
        <v>153</v>
      </c>
      <c r="B172" s="372"/>
      <c r="C172" s="372"/>
      <c r="D172" s="372"/>
      <c r="E172" s="372"/>
      <c r="F172" s="372"/>
      <c r="G172" s="372"/>
      <c r="H172" s="372"/>
      <c r="I172" s="372"/>
    </row>
    <row r="173" spans="1:9" ht="270" customHeight="1" x14ac:dyDescent="0.3">
      <c r="A173" s="361"/>
      <c r="B173" s="362"/>
      <c r="C173" s="362"/>
      <c r="D173" s="362"/>
      <c r="E173" s="362"/>
      <c r="F173" s="362"/>
      <c r="G173" s="362"/>
      <c r="H173" s="362"/>
      <c r="I173" s="363"/>
    </row>
    <row r="174" spans="1:9" ht="30.05" customHeight="1" x14ac:dyDescent="0.3">
      <c r="A174" s="22"/>
      <c r="B174" s="22"/>
      <c r="C174" s="22"/>
      <c r="D174" s="22"/>
      <c r="E174" s="22"/>
      <c r="F174" s="22"/>
      <c r="G174" s="22"/>
    </row>
    <row r="175" spans="1:9" ht="25.15" customHeight="1" x14ac:dyDescent="0.3">
      <c r="A175" s="332" t="s">
        <v>124</v>
      </c>
      <c r="B175" s="332"/>
      <c r="C175" s="332"/>
      <c r="D175" s="332"/>
      <c r="E175" s="332"/>
      <c r="F175" s="332"/>
      <c r="G175" s="332"/>
      <c r="H175" s="332"/>
      <c r="I175" s="332"/>
    </row>
    <row r="176" spans="1:9" ht="10.55" customHeight="1" x14ac:dyDescent="0.3"/>
    <row r="177" spans="1:9" ht="182.25" customHeight="1" x14ac:dyDescent="0.3">
      <c r="A177" s="361"/>
      <c r="B177" s="362"/>
      <c r="C177" s="362"/>
      <c r="D177" s="362"/>
      <c r="E177" s="362"/>
      <c r="F177" s="362"/>
      <c r="G177" s="362"/>
      <c r="H177" s="362"/>
      <c r="I177" s="363"/>
    </row>
    <row r="178" spans="1:9" ht="16.5" customHeight="1" x14ac:dyDescent="0.3"/>
    <row r="179" spans="1:9" ht="24.9" customHeight="1" x14ac:dyDescent="0.3">
      <c r="A179" s="404" t="s">
        <v>150</v>
      </c>
      <c r="B179" s="404"/>
      <c r="C179" s="404"/>
      <c r="D179" s="404"/>
      <c r="E179" s="404"/>
      <c r="F179" s="404"/>
      <c r="G179" s="404"/>
      <c r="H179" s="404"/>
      <c r="I179" s="404"/>
    </row>
    <row r="180" spans="1:9" s="49" customFormat="1" ht="22.7" customHeight="1" x14ac:dyDescent="0.3">
      <c r="A180" s="328" t="s">
        <v>149</v>
      </c>
      <c r="B180" s="328"/>
      <c r="C180" s="328"/>
      <c r="D180" s="328"/>
      <c r="E180" s="328"/>
      <c r="F180" s="328"/>
      <c r="G180" s="328"/>
      <c r="H180" s="328"/>
      <c r="I180" s="328"/>
    </row>
    <row r="181" spans="1:9" s="49" customFormat="1" ht="39.049999999999997" customHeight="1" x14ac:dyDescent="0.3">
      <c r="A181" s="392" t="str">
        <f>"Der File ist nicht vollständig ausgefüllt. Bitte vor Übermittlung des Datenfiles an das " &amp;I1 &amp; " im  'Abschnitt 4 Einnahmen-Ausgaben-Rechnung'  die IST-Werte für die Mitgliedsbeiträge &amp; Spenden jedenfalls eingeben (sh. rot hinterlegte Felder).  Gegebenenfalls sind dort die Werte 0 einzutragen."</f>
        <v>Der File ist nicht vollständig ausgefüllt. Bitte vor Übermittlung des Datenfiles an das Land OÖ; Abteilung Soziales im  'Abschnitt 4 Einnahmen-Ausgaben-Rechnung'  die IST-Werte für die Mitgliedsbeiträge &amp; Spenden jedenfalls eingeben (sh. rot hinterlegte Felder).  Gegebenenfalls sind dort die Werte 0 einzutragen.</v>
      </c>
      <c r="B181" s="392"/>
      <c r="C181" s="392"/>
      <c r="D181" s="392"/>
      <c r="E181" s="392"/>
      <c r="F181" s="392"/>
      <c r="G181" s="392"/>
      <c r="H181" s="392"/>
      <c r="I181" s="392"/>
    </row>
    <row r="182" spans="1:9" ht="130" customHeight="1" x14ac:dyDescent="0.3">
      <c r="A182" s="414"/>
      <c r="B182" s="415"/>
      <c r="C182" s="415"/>
      <c r="D182" s="415"/>
      <c r="E182" s="415"/>
      <c r="F182" s="415"/>
      <c r="G182" s="415"/>
      <c r="H182" s="415"/>
      <c r="I182" s="416"/>
    </row>
    <row r="183" spans="1:9" ht="24.9" customHeight="1" x14ac:dyDescent="0.3"/>
    <row r="184" spans="1:9" s="49" customFormat="1" ht="25.4" customHeight="1" x14ac:dyDescent="0.3">
      <c r="A184" s="332" t="s">
        <v>155</v>
      </c>
      <c r="B184" s="332"/>
      <c r="C184" s="332"/>
      <c r="D184" s="332"/>
      <c r="E184" s="332"/>
      <c r="F184" s="332"/>
      <c r="G184" s="332"/>
      <c r="H184" s="332"/>
      <c r="I184" s="332"/>
    </row>
    <row r="185" spans="1:9" s="49" customFormat="1" ht="108" customHeight="1" x14ac:dyDescent="0.3">
      <c r="A185" s="328" t="s">
        <v>148</v>
      </c>
      <c r="B185" s="329"/>
      <c r="C185" s="329"/>
      <c r="D185" s="329"/>
      <c r="E185" s="329"/>
      <c r="F185" s="329"/>
      <c r="G185" s="329"/>
      <c r="H185" s="329"/>
      <c r="I185" s="329"/>
    </row>
    <row r="186" spans="1:9" s="49" customFormat="1" ht="104.3" customHeight="1" x14ac:dyDescent="0.3">
      <c r="A186" s="373"/>
      <c r="B186" s="374"/>
      <c r="C186" s="374"/>
      <c r="D186" s="374"/>
      <c r="E186" s="374"/>
      <c r="F186" s="374"/>
      <c r="G186" s="374"/>
      <c r="H186" s="374"/>
      <c r="I186" s="375"/>
    </row>
    <row r="187" spans="1:9" ht="17.3" customHeight="1" x14ac:dyDescent="0.3"/>
    <row r="188" spans="1:9" s="49" customFormat="1" ht="25.4" customHeight="1" x14ac:dyDescent="0.3">
      <c r="A188" s="404" t="s">
        <v>125</v>
      </c>
      <c r="B188" s="404"/>
      <c r="C188" s="404"/>
      <c r="D188" s="404"/>
      <c r="E188" s="404"/>
      <c r="F188" s="404"/>
      <c r="G188" s="404"/>
      <c r="H188" s="404"/>
      <c r="I188" s="404"/>
    </row>
    <row r="189" spans="1:9" s="49" customFormat="1" ht="117" customHeight="1" x14ac:dyDescent="0.3">
      <c r="A189" s="408" t="s">
        <v>165</v>
      </c>
      <c r="B189" s="409"/>
      <c r="C189" s="409"/>
      <c r="D189" s="409"/>
      <c r="E189" s="409"/>
      <c r="F189" s="409"/>
      <c r="G189" s="409"/>
      <c r="H189" s="409"/>
      <c r="I189" s="410"/>
    </row>
    <row r="190" spans="1:9" s="49" customFormat="1" ht="115.5" customHeight="1" x14ac:dyDescent="0.3">
      <c r="A190" s="411" t="s">
        <v>146</v>
      </c>
      <c r="B190" s="412"/>
      <c r="C190" s="412"/>
      <c r="D190" s="412"/>
      <c r="E190" s="412"/>
      <c r="F190" s="412"/>
      <c r="G190" s="412"/>
      <c r="H190" s="412"/>
      <c r="I190" s="413"/>
    </row>
    <row r="191" spans="1:9" s="49" customFormat="1" ht="163.55000000000001" customHeight="1" x14ac:dyDescent="0.3">
      <c r="A191" s="405" t="s">
        <v>147</v>
      </c>
      <c r="B191" s="406"/>
      <c r="C191" s="406"/>
      <c r="D191" s="406"/>
      <c r="E191" s="406"/>
      <c r="F191" s="406"/>
      <c r="G191" s="406"/>
      <c r="H191" s="406"/>
      <c r="I191" s="407"/>
    </row>
    <row r="192" spans="1:9" s="49" customFormat="1" ht="203.3" customHeight="1" x14ac:dyDescent="0.3">
      <c r="A192" s="389" t="s">
        <v>159</v>
      </c>
      <c r="B192" s="390"/>
      <c r="C192" s="390"/>
      <c r="D192" s="390"/>
      <c r="E192" s="390"/>
      <c r="F192" s="390"/>
      <c r="G192" s="390"/>
      <c r="H192" s="390"/>
      <c r="I192" s="391"/>
    </row>
    <row r="193" spans="1:9" s="49" customFormat="1" ht="66.75" customHeight="1" x14ac:dyDescent="0.3">
      <c r="A193" s="386"/>
      <c r="B193" s="387"/>
      <c r="C193" s="387"/>
      <c r="D193" s="387"/>
      <c r="E193" s="387"/>
      <c r="F193" s="387"/>
      <c r="G193" s="387"/>
      <c r="H193" s="387"/>
      <c r="I193" s="388"/>
    </row>
    <row r="194" spans="1:9" s="49" customFormat="1" ht="30.05" customHeight="1" x14ac:dyDescent="0.3">
      <c r="A194" s="76"/>
      <c r="B194" s="76"/>
      <c r="C194" s="76"/>
      <c r="D194" s="76"/>
      <c r="E194" s="76"/>
      <c r="F194" s="76"/>
      <c r="G194" s="76"/>
      <c r="H194" s="76"/>
      <c r="I194" s="76"/>
    </row>
    <row r="195" spans="1:9" ht="25.15" customHeight="1" x14ac:dyDescent="0.3">
      <c r="A195" s="332" t="str">
        <f>CONCATENATE("11  Prüfungsvermerke ",I1)</f>
        <v>11  Prüfungsvermerke Land OÖ; Abteilung Soziales</v>
      </c>
      <c r="B195" s="332"/>
      <c r="C195" s="332"/>
      <c r="D195" s="332"/>
      <c r="E195" s="332"/>
      <c r="F195" s="332"/>
      <c r="G195" s="332"/>
      <c r="H195" s="332"/>
      <c r="I195" s="332"/>
    </row>
    <row r="196" spans="1:9" ht="15" customHeight="1" x14ac:dyDescent="0.3"/>
    <row r="197" spans="1:9" ht="240" customHeight="1" x14ac:dyDescent="0.3">
      <c r="A197" s="348" t="s">
        <v>48</v>
      </c>
      <c r="B197" s="349"/>
      <c r="C197" s="349"/>
      <c r="D197" s="349"/>
      <c r="E197" s="349"/>
      <c r="F197" s="349"/>
      <c r="G197" s="349"/>
      <c r="H197" s="349"/>
      <c r="I197" s="350"/>
    </row>
    <row r="198" spans="1:9" ht="12.65" x14ac:dyDescent="0.3"/>
    <row r="199" spans="1:9"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sheetData>
  <sheetProtection algorithmName="SHA-512" hashValue="vkk+EKh71eoNZ2HsNl/0+l+r905vQdRcAM9X+gwcuZL9nqaBMMKkyw3u7IPxrykE29AhEoCXL5mV3IOQEfWGSg==" saltValue="f3WEEauCi5loz7fU5byocg==" spinCount="100000" sheet="1" objects="1" scenarios="1"/>
  <mergeCells count="159">
    <mergeCell ref="A7:I7"/>
    <mergeCell ref="D22:I22"/>
    <mergeCell ref="A37:C37"/>
    <mergeCell ref="A35:C35"/>
    <mergeCell ref="A49:I49"/>
    <mergeCell ref="D24:I24"/>
    <mergeCell ref="D25:I25"/>
    <mergeCell ref="A66:B66"/>
    <mergeCell ref="D29:I29"/>
    <mergeCell ref="A41:I41"/>
    <mergeCell ref="A48:I48"/>
    <mergeCell ref="A62:I62"/>
    <mergeCell ref="A30:C30"/>
    <mergeCell ref="A29:C29"/>
    <mergeCell ref="A31:C31"/>
    <mergeCell ref="D31:I31"/>
    <mergeCell ref="A54:C54"/>
    <mergeCell ref="A45:C45"/>
    <mergeCell ref="A44:C44"/>
    <mergeCell ref="A51:C51"/>
    <mergeCell ref="A52:C52"/>
    <mergeCell ref="A28:C28"/>
    <mergeCell ref="D28:I28"/>
    <mergeCell ref="H33:I33"/>
    <mergeCell ref="A179:I179"/>
    <mergeCell ref="A169:I169"/>
    <mergeCell ref="H129:I129"/>
    <mergeCell ref="A191:I191"/>
    <mergeCell ref="A180:I180"/>
    <mergeCell ref="A188:I188"/>
    <mergeCell ref="A189:I189"/>
    <mergeCell ref="A173:I173"/>
    <mergeCell ref="A190:I190"/>
    <mergeCell ref="A167:I167"/>
    <mergeCell ref="H137:I137"/>
    <mergeCell ref="A182:I182"/>
    <mergeCell ref="A168:I168"/>
    <mergeCell ref="A193:I193"/>
    <mergeCell ref="A184:I184"/>
    <mergeCell ref="A192:I192"/>
    <mergeCell ref="A122:C122"/>
    <mergeCell ref="A181:I181"/>
    <mergeCell ref="A24:C24"/>
    <mergeCell ref="A25:C25"/>
    <mergeCell ref="F12:G12"/>
    <mergeCell ref="D23:I23"/>
    <mergeCell ref="A23:C23"/>
    <mergeCell ref="A117:C117"/>
    <mergeCell ref="A118:C118"/>
    <mergeCell ref="H43:I43"/>
    <mergeCell ref="H50:I50"/>
    <mergeCell ref="A79:B79"/>
    <mergeCell ref="A83:B83"/>
    <mergeCell ref="A76:B76"/>
    <mergeCell ref="A94:B94"/>
    <mergeCell ref="A84:B84"/>
    <mergeCell ref="A162:C162"/>
    <mergeCell ref="A127:C127"/>
    <mergeCell ref="H145:I145"/>
    <mergeCell ref="H155:I155"/>
    <mergeCell ref="H134:I134"/>
    <mergeCell ref="A197:I197"/>
    <mergeCell ref="H126:I126"/>
    <mergeCell ref="H127:I127"/>
    <mergeCell ref="H128:I128"/>
    <mergeCell ref="A195:I195"/>
    <mergeCell ref="A128:C128"/>
    <mergeCell ref="A133:C133"/>
    <mergeCell ref="A134:C134"/>
    <mergeCell ref="A175:I175"/>
    <mergeCell ref="A177:I177"/>
    <mergeCell ref="H133:I133"/>
    <mergeCell ref="A161:I161"/>
    <mergeCell ref="A130:C130"/>
    <mergeCell ref="H130:I130"/>
    <mergeCell ref="A155:C155"/>
    <mergeCell ref="A172:I172"/>
    <mergeCell ref="A171:I171"/>
    <mergeCell ref="A185:I185"/>
    <mergeCell ref="A186:I186"/>
    <mergeCell ref="A165:I165"/>
    <mergeCell ref="A142:I142"/>
    <mergeCell ref="A137:C137"/>
    <mergeCell ref="H132:I132"/>
    <mergeCell ref="A152:I152"/>
    <mergeCell ref="A9:I9"/>
    <mergeCell ref="D11:I11"/>
    <mergeCell ref="D16:I16"/>
    <mergeCell ref="D18:I18"/>
    <mergeCell ref="A16:C16"/>
    <mergeCell ref="A11:C11"/>
    <mergeCell ref="A18:C18"/>
    <mergeCell ref="A17:C17"/>
    <mergeCell ref="A21:C21"/>
    <mergeCell ref="D17:I17"/>
    <mergeCell ref="D19:I19"/>
    <mergeCell ref="D21:I21"/>
    <mergeCell ref="D20:I20"/>
    <mergeCell ref="A19:C19"/>
    <mergeCell ref="A12:C12"/>
    <mergeCell ref="A13:C13"/>
    <mergeCell ref="D13:I13"/>
    <mergeCell ref="A22:C22"/>
    <mergeCell ref="A34:C34"/>
    <mergeCell ref="A33:C33"/>
    <mergeCell ref="D30:I30"/>
    <mergeCell ref="A36:C36"/>
    <mergeCell ref="A27:C27"/>
    <mergeCell ref="H65:I65"/>
    <mergeCell ref="A56:C56"/>
    <mergeCell ref="A63:I63"/>
    <mergeCell ref="A53:C53"/>
    <mergeCell ref="A60:I60"/>
    <mergeCell ref="D27:I27"/>
    <mergeCell ref="D26:I26"/>
    <mergeCell ref="A46:C46"/>
    <mergeCell ref="G2:I2"/>
    <mergeCell ref="D3:F5"/>
    <mergeCell ref="A145:C145"/>
    <mergeCell ref="A123:C123"/>
    <mergeCell ref="A129:C129"/>
    <mergeCell ref="A71:B71"/>
    <mergeCell ref="A85:B85"/>
    <mergeCell ref="A72:B72"/>
    <mergeCell ref="A67:B67"/>
    <mergeCell ref="A68:B68"/>
    <mergeCell ref="A69:B69"/>
    <mergeCell ref="A26:C26"/>
    <mergeCell ref="A57:C57"/>
    <mergeCell ref="A58:C58"/>
    <mergeCell ref="A91:C91"/>
    <mergeCell ref="A96:B96"/>
    <mergeCell ref="A88:B88"/>
    <mergeCell ref="A89:B89"/>
    <mergeCell ref="A120:B120"/>
    <mergeCell ref="H87:I87"/>
    <mergeCell ref="A95:B95"/>
    <mergeCell ref="A86:B86"/>
    <mergeCell ref="A97:B97"/>
    <mergeCell ref="A101:B101"/>
    <mergeCell ref="A70:B70"/>
    <mergeCell ref="A90:B90"/>
    <mergeCell ref="A55:C55"/>
    <mergeCell ref="A121:B121"/>
    <mergeCell ref="A39:I39"/>
    <mergeCell ref="A73:B73"/>
    <mergeCell ref="A74:B74"/>
    <mergeCell ref="A75:B75"/>
    <mergeCell ref="A80:B80"/>
    <mergeCell ref="A78:B78"/>
    <mergeCell ref="A100:B100"/>
    <mergeCell ref="A98:B98"/>
    <mergeCell ref="A93:B93"/>
    <mergeCell ref="A77:B77"/>
    <mergeCell ref="A81:B81"/>
    <mergeCell ref="A82:C82"/>
    <mergeCell ref="H92:I92"/>
    <mergeCell ref="A99:B99"/>
    <mergeCell ref="A119:C119"/>
  </mergeCells>
  <phoneticPr fontId="3" type="noConversion"/>
  <conditionalFormatting sqref="A181:I181">
    <cfRule type="expression" dxfId="35" priority="3">
      <formula>OR(D66="",D67="",F66="",F67="")</formula>
    </cfRule>
    <cfRule type="expression" dxfId="34" priority="4">
      <formula>(1=1)</formula>
    </cfRule>
  </conditionalFormatting>
  <conditionalFormatting sqref="D3">
    <cfRule type="cellIs" dxfId="33" priority="26" stopIfTrue="1" operator="equal">
      <formula>0</formula>
    </cfRule>
  </conditionalFormatting>
  <conditionalFormatting sqref="D66:D67 F66:F67">
    <cfRule type="containsBlanks" dxfId="32" priority="5">
      <formula>LEN(TRIM(D66))=0</formula>
    </cfRule>
  </conditionalFormatting>
  <conditionalFormatting sqref="D38:G38">
    <cfRule type="cellIs" dxfId="31" priority="7" operator="equal">
      <formula>0</formula>
    </cfRule>
    <cfRule type="cellIs" dxfId="30" priority="8" operator="notEqual">
      <formula>0</formula>
    </cfRule>
  </conditionalFormatting>
  <conditionalFormatting sqref="D119:G119">
    <cfRule type="cellIs" dxfId="29" priority="13" operator="equal">
      <formula>0</formula>
    </cfRule>
  </conditionalFormatting>
  <conditionalFormatting sqref="D127:G130">
    <cfRule type="cellIs" dxfId="28" priority="14" operator="equal">
      <formula>0</formula>
    </cfRule>
  </conditionalFormatting>
  <conditionalFormatting sqref="D131:G131">
    <cfRule type="cellIs" dxfId="27" priority="74" stopIfTrue="1" operator="greaterThanOrEqual">
      <formula>0.05</formula>
    </cfRule>
    <cfRule type="cellIs" dxfId="26" priority="75" stopIfTrue="1" operator="equal">
      <formula>0</formula>
    </cfRule>
  </conditionalFormatting>
  <conditionalFormatting sqref="D133:G134">
    <cfRule type="cellIs" dxfId="25" priority="37" operator="equal">
      <formula>0</formula>
    </cfRule>
  </conditionalFormatting>
  <conditionalFormatting sqref="D135:G135 D166:G166">
    <cfRule type="cellIs" dxfId="24" priority="67" stopIfTrue="1" operator="equal">
      <formula>0</formula>
    </cfRule>
  </conditionalFormatting>
  <conditionalFormatting sqref="D153:G154">
    <cfRule type="cellIs" dxfId="23" priority="58" stopIfTrue="1" operator="equal">
      <formula>0</formula>
    </cfRule>
  </conditionalFormatting>
  <conditionalFormatting sqref="D156:G156 D162:G163">
    <cfRule type="cellIs" dxfId="22" priority="51" stopIfTrue="1" operator="equal">
      <formula>0</formula>
    </cfRule>
  </conditionalFormatting>
  <conditionalFormatting sqref="D160:G160">
    <cfRule type="cellIs" dxfId="21" priority="16" operator="notEqual">
      <formula>0</formula>
    </cfRule>
    <cfRule type="cellIs" dxfId="20" priority="17" operator="equal">
      <formula>0</formula>
    </cfRule>
  </conditionalFormatting>
  <conditionalFormatting sqref="D136:H136">
    <cfRule type="cellIs" dxfId="19" priority="55" stopIfTrue="1" operator="equal">
      <formula>0</formula>
    </cfRule>
  </conditionalFormatting>
  <conditionalFormatting sqref="H34:H38">
    <cfRule type="cellIs" dxfId="18" priority="21" stopIfTrue="1" operator="equal">
      <formula>0</formula>
    </cfRule>
  </conditionalFormatting>
  <conditionalFormatting sqref="H44:H46">
    <cfRule type="cellIs" dxfId="17" priority="2" stopIfTrue="1" operator="equal">
      <formula>0</formula>
    </cfRule>
  </conditionalFormatting>
  <conditionalFormatting sqref="H51:H59 D82:G82 H88:H91 D91:G91 D117:G118 D122:G122 H127:I131 H133:I134 H135 H162:H163 H166">
    <cfRule type="cellIs" dxfId="16" priority="66" stopIfTrue="1" operator="equal">
      <formula>0</formula>
    </cfRule>
  </conditionalFormatting>
  <conditionalFormatting sqref="H66:H86">
    <cfRule type="cellIs" dxfId="15" priority="10" stopIfTrue="1" operator="equal">
      <formula>0</formula>
    </cfRule>
  </conditionalFormatting>
  <conditionalFormatting sqref="H93:H122">
    <cfRule type="cellIs" dxfId="14" priority="59" stopIfTrue="1" operator="equal">
      <formula>0</formula>
    </cfRule>
  </conditionalFormatting>
  <conditionalFormatting sqref="H138:H140">
    <cfRule type="cellIs" dxfId="13" priority="53" stopIfTrue="1" operator="equal">
      <formula>0</formula>
    </cfRule>
  </conditionalFormatting>
  <conditionalFormatting sqref="H146:H150">
    <cfRule type="cellIs" dxfId="12" priority="50" stopIfTrue="1" operator="equal">
      <formula>0</formula>
    </cfRule>
  </conditionalFormatting>
  <conditionalFormatting sqref="H153:H154">
    <cfRule type="cellIs" dxfId="11" priority="57" stopIfTrue="1" operator="equal">
      <formula>0</formula>
    </cfRule>
  </conditionalFormatting>
  <conditionalFormatting sqref="H156:H158">
    <cfRule type="cellIs" dxfId="10" priority="42" stopIfTrue="1" operator="equal">
      <formula>0</formula>
    </cfRule>
  </conditionalFormatting>
  <conditionalFormatting sqref="H160">
    <cfRule type="cellIs" dxfId="9" priority="19" stopIfTrue="1" operator="equal">
      <formula>0</formula>
    </cfRule>
  </conditionalFormatting>
  <conditionalFormatting sqref="I34:I38">
    <cfRule type="cellIs" dxfId="8" priority="20" operator="equal">
      <formula>0</formula>
    </cfRule>
  </conditionalFormatting>
  <conditionalFormatting sqref="I44:I46">
    <cfRule type="cellIs" dxfId="7" priority="1" operator="equal">
      <formula>0</formula>
    </cfRule>
  </conditionalFormatting>
  <conditionalFormatting sqref="I51:I58">
    <cfRule type="cellIs" dxfId="6" priority="35" operator="equal">
      <formula>0</formula>
    </cfRule>
  </conditionalFormatting>
  <conditionalFormatting sqref="I66:I86">
    <cfRule type="cellIs" dxfId="5" priority="9" operator="equal">
      <formula>0</formula>
    </cfRule>
  </conditionalFormatting>
  <conditionalFormatting sqref="I88:I91 I93:I122 I162:I163">
    <cfRule type="cellIs" dxfId="4" priority="63" operator="equal">
      <formula>0</formula>
    </cfRule>
  </conditionalFormatting>
  <conditionalFormatting sqref="I138:I140 I146:I150">
    <cfRule type="cellIs" dxfId="3" priority="33" operator="equal">
      <formula>0</formula>
    </cfRule>
  </conditionalFormatting>
  <conditionalFormatting sqref="I156:I158">
    <cfRule type="cellIs" dxfId="2" priority="32" operator="equal">
      <formula>0</formula>
    </cfRule>
  </conditionalFormatting>
  <conditionalFormatting sqref="I160">
    <cfRule type="cellIs" dxfId="1" priority="18" operator="equal">
      <formula>0</formula>
    </cfRule>
  </conditionalFormatting>
  <dataValidations count="4">
    <dataValidation type="list" allowBlank="1" showInputMessage="1" showErrorMessage="1" sqref="E12 H12" xr:uid="{00000000-0002-0000-0000-000000000000}">
      <formula1>"X,-"</formula1>
    </dataValidation>
    <dataValidation type="decimal" operator="greaterThanOrEqual" allowBlank="1" showInputMessage="1" showErrorMessage="1" error="Bitte nur positive Werte eintragen!" sqref="D146:G150 D66:G81 D83:G83 D85:G85 D88:G90 D93:G116 D120:G121 D138:G140" xr:uid="{00000000-0002-0000-0000-000001000000}">
      <formula1>0</formula1>
    </dataValidation>
    <dataValidation operator="greaterThanOrEqual" allowBlank="1" showInputMessage="1" showErrorMessage="1" sqref="D86:G86" xr:uid="{00000000-0002-0000-0000-000002000000}"/>
    <dataValidation type="decimal" operator="lessThanOrEqual" allowBlank="1" showInputMessage="1" showErrorMessage="1" error="Personalzuschüsse sind mit negativem Vorzeichen (-) einzutragen." sqref="D84:G84" xr:uid="{00000000-0002-0000-0000-000003000000}">
      <formula1>0</formula1>
    </dataValidation>
  </dataValidations>
  <pageMargins left="0.78740157480314965" right="0.19685039370078741" top="0.98425196850393704" bottom="0.78740157480314965" header="0.51181102362204722" footer="0.51181102362204722"/>
  <pageSetup paperSize="9" orientation="portrait" r:id="rId1"/>
  <headerFooter alignWithMargins="0">
    <oddFooter>&amp;R&amp;8Seite &amp;P</oddFooter>
  </headerFooter>
  <rowBreaks count="4" manualBreakCount="4">
    <brk id="124" max="16383" man="1"/>
    <brk id="166" max="16383" man="1"/>
    <brk id="174" max="16383" man="1"/>
    <brk id="18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Bitte aus der Liste auswählen!" xr:uid="{00000000-0002-0000-0000-000004000000}">
          <x14:formula1>
            <xm:f>Tabelle1!$A$2:$A$4</xm:f>
          </x14:formula1>
          <xm:sqref>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B12" sqref="B12"/>
    </sheetView>
  </sheetViews>
  <sheetFormatPr baseColWidth="10" defaultRowHeight="12.65" x14ac:dyDescent="0.3"/>
  <cols>
    <col min="1" max="1" width="38.83203125" customWidth="1"/>
  </cols>
  <sheetData>
    <row r="2" spans="1:1" x14ac:dyDescent="0.3">
      <c r="A2" s="271" t="s">
        <v>152</v>
      </c>
    </row>
    <row r="3" spans="1:1" x14ac:dyDescent="0.3">
      <c r="A3" s="271" t="s">
        <v>160</v>
      </c>
    </row>
    <row r="4" spans="1:1" x14ac:dyDescent="0.3">
      <c r="A4" s="271" t="s">
        <v>151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showGridLines="0" workbookViewId="0">
      <selection activeCell="A2" sqref="A2"/>
    </sheetView>
  </sheetViews>
  <sheetFormatPr baseColWidth="10" defaultColWidth="11.4140625" defaultRowHeight="18" customHeight="1" x14ac:dyDescent="0.3"/>
  <cols>
    <col min="1" max="1" width="3.83203125" style="172" customWidth="1"/>
    <col min="2" max="2" width="19.75" style="163" customWidth="1"/>
    <col min="3" max="3" width="21.1640625" style="163" customWidth="1"/>
    <col min="4" max="4" width="15.83203125" style="172" customWidth="1"/>
    <col min="5" max="5" width="10" style="170" customWidth="1"/>
    <col min="6" max="6" width="10.4140625" style="170" customWidth="1"/>
    <col min="7" max="7" width="8.58203125" style="163" customWidth="1"/>
    <col min="8" max="16384" width="11.4140625" style="163"/>
  </cols>
  <sheetData>
    <row r="1" spans="1:7" ht="30.05" customHeight="1" x14ac:dyDescent="0.3">
      <c r="A1" s="159" t="s">
        <v>95</v>
      </c>
      <c r="B1" s="160"/>
      <c r="C1" s="160"/>
      <c r="D1" s="161"/>
      <c r="E1" s="161"/>
      <c r="F1" s="161"/>
      <c r="G1" s="162"/>
    </row>
    <row r="2" spans="1:7" ht="18" customHeight="1" x14ac:dyDescent="0.3">
      <c r="A2" s="164"/>
      <c r="B2" s="165"/>
      <c r="C2" s="165"/>
      <c r="D2" s="166"/>
      <c r="E2" s="166"/>
      <c r="F2" s="166"/>
    </row>
    <row r="3" spans="1:7" ht="18" customHeight="1" x14ac:dyDescent="0.3">
      <c r="A3" s="164" t="s">
        <v>96</v>
      </c>
      <c r="B3" s="165"/>
      <c r="C3" s="165"/>
      <c r="D3" s="167">
        <v>2025</v>
      </c>
      <c r="E3" s="166"/>
      <c r="F3" s="166"/>
    </row>
    <row r="4" spans="1:7" ht="18" customHeight="1" x14ac:dyDescent="0.3">
      <c r="A4" s="168" t="s">
        <v>97</v>
      </c>
      <c r="D4" s="169">
        <v>37</v>
      </c>
      <c r="F4" s="171"/>
    </row>
    <row r="5" spans="1:7" ht="18" customHeight="1" x14ac:dyDescent="0.3">
      <c r="B5" s="168"/>
      <c r="C5" s="168"/>
    </row>
    <row r="6" spans="1:7" s="173" customFormat="1" ht="18" customHeight="1" x14ac:dyDescent="0.3">
      <c r="A6" s="433"/>
      <c r="B6" s="433" t="s">
        <v>98</v>
      </c>
      <c r="C6" s="435" t="s">
        <v>99</v>
      </c>
      <c r="D6" s="437" t="s">
        <v>100</v>
      </c>
      <c r="E6" s="439" t="s">
        <v>101</v>
      </c>
      <c r="F6" s="440"/>
      <c r="G6" s="431" t="s">
        <v>102</v>
      </c>
    </row>
    <row r="7" spans="1:7" s="173" customFormat="1" ht="18" customHeight="1" x14ac:dyDescent="0.3">
      <c r="A7" s="434"/>
      <c r="B7" s="434"/>
      <c r="C7" s="436"/>
      <c r="D7" s="438"/>
      <c r="E7" s="174" t="s">
        <v>103</v>
      </c>
      <c r="F7" s="175" t="s">
        <v>104</v>
      </c>
      <c r="G7" s="432"/>
    </row>
    <row r="8" spans="1:7" ht="18" customHeight="1" x14ac:dyDescent="0.3">
      <c r="A8" s="176">
        <v>0</v>
      </c>
      <c r="B8" s="177" t="s">
        <v>105</v>
      </c>
      <c r="C8" s="177" t="s">
        <v>106</v>
      </c>
      <c r="D8" s="178">
        <v>19</v>
      </c>
      <c r="E8" s="179">
        <v>44927</v>
      </c>
      <c r="F8" s="179">
        <v>45291</v>
      </c>
      <c r="G8" s="180">
        <f>IF(ISERROR((F8-E8+1)*D8/$D$4/365),"",((F8-E8+1)*D8/$D$4/365))</f>
        <v>0.51351351351351349</v>
      </c>
    </row>
    <row r="9" spans="1:7" ht="18" customHeight="1" x14ac:dyDescent="0.3">
      <c r="B9" s="181"/>
      <c r="C9" s="181"/>
      <c r="D9" s="182"/>
      <c r="G9" s="183"/>
    </row>
    <row r="10" spans="1:7" ht="18" customHeight="1" x14ac:dyDescent="0.3">
      <c r="A10" s="184">
        <v>1</v>
      </c>
      <c r="B10" s="185"/>
      <c r="C10" s="185"/>
      <c r="D10" s="186"/>
      <c r="E10" s="187"/>
      <c r="F10" s="187"/>
      <c r="G10" s="188">
        <f t="shared" ref="G10:G39" si="0">IF(ISERROR((F10-E10+1)*D10/$D$4/365),"",((F10-E10+1)*D10/$D$4/365))</f>
        <v>0</v>
      </c>
    </row>
    <row r="11" spans="1:7" ht="18" customHeight="1" x14ac:dyDescent="0.3">
      <c r="A11" s="189">
        <v>2</v>
      </c>
      <c r="B11" s="190"/>
      <c r="C11" s="190"/>
      <c r="D11" s="191"/>
      <c r="E11" s="192"/>
      <c r="F11" s="192"/>
      <c r="G11" s="193">
        <f t="shared" si="0"/>
        <v>0</v>
      </c>
    </row>
    <row r="12" spans="1:7" ht="18" customHeight="1" x14ac:dyDescent="0.3">
      <c r="A12" s="189">
        <v>3</v>
      </c>
      <c r="B12" s="190"/>
      <c r="C12" s="190"/>
      <c r="D12" s="191"/>
      <c r="E12" s="192"/>
      <c r="F12" s="192"/>
      <c r="G12" s="193">
        <f t="shared" si="0"/>
        <v>0</v>
      </c>
    </row>
    <row r="13" spans="1:7" ht="18" customHeight="1" x14ac:dyDescent="0.3">
      <c r="A13" s="189">
        <v>4</v>
      </c>
      <c r="B13" s="190"/>
      <c r="C13" s="190"/>
      <c r="D13" s="191"/>
      <c r="E13" s="192"/>
      <c r="F13" s="192"/>
      <c r="G13" s="193">
        <f t="shared" si="0"/>
        <v>0</v>
      </c>
    </row>
    <row r="14" spans="1:7" ht="18" customHeight="1" x14ac:dyDescent="0.3">
      <c r="A14" s="189">
        <v>5</v>
      </c>
      <c r="B14" s="190"/>
      <c r="C14" s="190"/>
      <c r="D14" s="191"/>
      <c r="E14" s="192"/>
      <c r="F14" s="192"/>
      <c r="G14" s="193">
        <f t="shared" si="0"/>
        <v>0</v>
      </c>
    </row>
    <row r="15" spans="1:7" ht="18" customHeight="1" x14ac:dyDescent="0.3">
      <c r="A15" s="189">
        <v>6</v>
      </c>
      <c r="B15" s="190"/>
      <c r="C15" s="190"/>
      <c r="D15" s="191"/>
      <c r="E15" s="192"/>
      <c r="F15" s="192"/>
      <c r="G15" s="193">
        <f t="shared" si="0"/>
        <v>0</v>
      </c>
    </row>
    <row r="16" spans="1:7" ht="18" customHeight="1" x14ac:dyDescent="0.3">
      <c r="A16" s="189">
        <v>7</v>
      </c>
      <c r="B16" s="190"/>
      <c r="C16" s="190"/>
      <c r="D16" s="191"/>
      <c r="E16" s="192"/>
      <c r="F16" s="192"/>
      <c r="G16" s="193">
        <f t="shared" si="0"/>
        <v>0</v>
      </c>
    </row>
    <row r="17" spans="1:7" ht="18" customHeight="1" x14ac:dyDescent="0.3">
      <c r="A17" s="189">
        <v>8</v>
      </c>
      <c r="B17" s="190"/>
      <c r="C17" s="190"/>
      <c r="D17" s="191"/>
      <c r="E17" s="192"/>
      <c r="F17" s="192"/>
      <c r="G17" s="193">
        <f t="shared" si="0"/>
        <v>0</v>
      </c>
    </row>
    <row r="18" spans="1:7" ht="18" customHeight="1" x14ac:dyDescent="0.3">
      <c r="A18" s="189">
        <v>9</v>
      </c>
      <c r="B18" s="190"/>
      <c r="C18" s="190"/>
      <c r="D18" s="191"/>
      <c r="E18" s="192"/>
      <c r="F18" s="192"/>
      <c r="G18" s="193">
        <f t="shared" si="0"/>
        <v>0</v>
      </c>
    </row>
    <row r="19" spans="1:7" ht="18" customHeight="1" x14ac:dyDescent="0.3">
      <c r="A19" s="189">
        <v>10</v>
      </c>
      <c r="B19" s="190"/>
      <c r="C19" s="190"/>
      <c r="D19" s="191"/>
      <c r="E19" s="192"/>
      <c r="F19" s="192"/>
      <c r="G19" s="193">
        <f t="shared" si="0"/>
        <v>0</v>
      </c>
    </row>
    <row r="20" spans="1:7" ht="18" customHeight="1" x14ac:dyDescent="0.3">
      <c r="A20" s="189">
        <v>11</v>
      </c>
      <c r="B20" s="190"/>
      <c r="C20" s="190"/>
      <c r="D20" s="191"/>
      <c r="E20" s="192"/>
      <c r="F20" s="192"/>
      <c r="G20" s="193">
        <f t="shared" si="0"/>
        <v>0</v>
      </c>
    </row>
    <row r="21" spans="1:7" ht="18" customHeight="1" x14ac:dyDescent="0.3">
      <c r="A21" s="189">
        <v>12</v>
      </c>
      <c r="B21" s="190"/>
      <c r="C21" s="190"/>
      <c r="D21" s="191"/>
      <c r="E21" s="192"/>
      <c r="F21" s="192"/>
      <c r="G21" s="193">
        <f t="shared" si="0"/>
        <v>0</v>
      </c>
    </row>
    <row r="22" spans="1:7" ht="18" customHeight="1" x14ac:dyDescent="0.3">
      <c r="A22" s="189">
        <v>13</v>
      </c>
      <c r="B22" s="190"/>
      <c r="C22" s="190"/>
      <c r="D22" s="191"/>
      <c r="E22" s="192"/>
      <c r="F22" s="192"/>
      <c r="G22" s="193">
        <f t="shared" si="0"/>
        <v>0</v>
      </c>
    </row>
    <row r="23" spans="1:7" ht="18" customHeight="1" x14ac:dyDescent="0.3">
      <c r="A23" s="189">
        <v>14</v>
      </c>
      <c r="B23" s="190"/>
      <c r="C23" s="190"/>
      <c r="D23" s="191"/>
      <c r="E23" s="192"/>
      <c r="F23" s="192"/>
      <c r="G23" s="193">
        <f t="shared" si="0"/>
        <v>0</v>
      </c>
    </row>
    <row r="24" spans="1:7" ht="18" customHeight="1" x14ac:dyDescent="0.3">
      <c r="A24" s="189">
        <v>15</v>
      </c>
      <c r="B24" s="190"/>
      <c r="C24" s="190"/>
      <c r="D24" s="191"/>
      <c r="E24" s="192"/>
      <c r="F24" s="192"/>
      <c r="G24" s="193">
        <f t="shared" si="0"/>
        <v>0</v>
      </c>
    </row>
    <row r="25" spans="1:7" ht="18" customHeight="1" x14ac:dyDescent="0.3">
      <c r="A25" s="189">
        <v>16</v>
      </c>
      <c r="B25" s="190"/>
      <c r="C25" s="190"/>
      <c r="D25" s="191"/>
      <c r="E25" s="192"/>
      <c r="F25" s="192"/>
      <c r="G25" s="193">
        <f t="shared" si="0"/>
        <v>0</v>
      </c>
    </row>
    <row r="26" spans="1:7" ht="18" customHeight="1" x14ac:dyDescent="0.3">
      <c r="A26" s="189">
        <v>17</v>
      </c>
      <c r="B26" s="190"/>
      <c r="C26" s="190"/>
      <c r="D26" s="191"/>
      <c r="E26" s="192"/>
      <c r="F26" s="192"/>
      <c r="G26" s="193">
        <f t="shared" si="0"/>
        <v>0</v>
      </c>
    </row>
    <row r="27" spans="1:7" ht="18" customHeight="1" x14ac:dyDescent="0.3">
      <c r="A27" s="189">
        <v>18</v>
      </c>
      <c r="B27" s="190"/>
      <c r="C27" s="190"/>
      <c r="D27" s="191"/>
      <c r="E27" s="192"/>
      <c r="F27" s="192"/>
      <c r="G27" s="193">
        <f t="shared" si="0"/>
        <v>0</v>
      </c>
    </row>
    <row r="28" spans="1:7" ht="18" customHeight="1" x14ac:dyDescent="0.3">
      <c r="A28" s="189">
        <v>19</v>
      </c>
      <c r="B28" s="190"/>
      <c r="C28" s="190"/>
      <c r="D28" s="191"/>
      <c r="E28" s="192"/>
      <c r="F28" s="192"/>
      <c r="G28" s="193">
        <f t="shared" si="0"/>
        <v>0</v>
      </c>
    </row>
    <row r="29" spans="1:7" ht="18" customHeight="1" x14ac:dyDescent="0.3">
      <c r="A29" s="189">
        <v>20</v>
      </c>
      <c r="B29" s="190"/>
      <c r="C29" s="190"/>
      <c r="D29" s="191"/>
      <c r="E29" s="192"/>
      <c r="F29" s="192"/>
      <c r="G29" s="193">
        <f t="shared" si="0"/>
        <v>0</v>
      </c>
    </row>
    <row r="30" spans="1:7" ht="18" customHeight="1" x14ac:dyDescent="0.3">
      <c r="A30" s="189">
        <v>21</v>
      </c>
      <c r="B30" s="190"/>
      <c r="C30" s="190"/>
      <c r="D30" s="191"/>
      <c r="E30" s="192"/>
      <c r="F30" s="192"/>
      <c r="G30" s="193">
        <f t="shared" si="0"/>
        <v>0</v>
      </c>
    </row>
    <row r="31" spans="1:7" ht="18" customHeight="1" x14ac:dyDescent="0.3">
      <c r="A31" s="189">
        <v>22</v>
      </c>
      <c r="B31" s="190"/>
      <c r="C31" s="190"/>
      <c r="D31" s="191"/>
      <c r="E31" s="192"/>
      <c r="F31" s="192"/>
      <c r="G31" s="193">
        <f t="shared" si="0"/>
        <v>0</v>
      </c>
    </row>
    <row r="32" spans="1:7" ht="18" customHeight="1" x14ac:dyDescent="0.3">
      <c r="A32" s="189">
        <v>23</v>
      </c>
      <c r="B32" s="190"/>
      <c r="C32" s="190"/>
      <c r="D32" s="191"/>
      <c r="E32" s="192"/>
      <c r="F32" s="192"/>
      <c r="G32" s="193">
        <f t="shared" si="0"/>
        <v>0</v>
      </c>
    </row>
    <row r="33" spans="1:7" ht="18" customHeight="1" x14ac:dyDescent="0.3">
      <c r="A33" s="189">
        <v>24</v>
      </c>
      <c r="B33" s="190"/>
      <c r="C33" s="190"/>
      <c r="D33" s="191"/>
      <c r="E33" s="192"/>
      <c r="F33" s="192"/>
      <c r="G33" s="193">
        <f t="shared" si="0"/>
        <v>0</v>
      </c>
    </row>
    <row r="34" spans="1:7" ht="18" customHeight="1" x14ac:dyDescent="0.3">
      <c r="A34" s="189">
        <v>25</v>
      </c>
      <c r="B34" s="190"/>
      <c r="C34" s="190"/>
      <c r="D34" s="191"/>
      <c r="E34" s="192"/>
      <c r="F34" s="192"/>
      <c r="G34" s="193">
        <f t="shared" si="0"/>
        <v>0</v>
      </c>
    </row>
    <row r="35" spans="1:7" ht="18" customHeight="1" x14ac:dyDescent="0.3">
      <c r="A35" s="189">
        <v>26</v>
      </c>
      <c r="B35" s="190"/>
      <c r="C35" s="190"/>
      <c r="D35" s="191"/>
      <c r="E35" s="192"/>
      <c r="F35" s="192"/>
      <c r="G35" s="193">
        <f t="shared" si="0"/>
        <v>0</v>
      </c>
    </row>
    <row r="36" spans="1:7" ht="18" customHeight="1" x14ac:dyDescent="0.3">
      <c r="A36" s="189">
        <v>27</v>
      </c>
      <c r="B36" s="190"/>
      <c r="C36" s="190"/>
      <c r="D36" s="191"/>
      <c r="E36" s="192"/>
      <c r="F36" s="192"/>
      <c r="G36" s="193">
        <f t="shared" si="0"/>
        <v>0</v>
      </c>
    </row>
    <row r="37" spans="1:7" ht="18" customHeight="1" x14ac:dyDescent="0.3">
      <c r="A37" s="189">
        <v>28</v>
      </c>
      <c r="B37" s="190"/>
      <c r="C37" s="190"/>
      <c r="D37" s="191"/>
      <c r="E37" s="192"/>
      <c r="F37" s="192"/>
      <c r="G37" s="193">
        <f t="shared" si="0"/>
        <v>0</v>
      </c>
    </row>
    <row r="38" spans="1:7" ht="18" customHeight="1" x14ac:dyDescent="0.3">
      <c r="A38" s="189">
        <v>29</v>
      </c>
      <c r="B38" s="190"/>
      <c r="C38" s="190"/>
      <c r="D38" s="191"/>
      <c r="E38" s="192"/>
      <c r="F38" s="192"/>
      <c r="G38" s="193">
        <f t="shared" si="0"/>
        <v>0</v>
      </c>
    </row>
    <row r="39" spans="1:7" ht="18" customHeight="1" x14ac:dyDescent="0.3">
      <c r="A39" s="189">
        <v>30</v>
      </c>
      <c r="B39" s="194"/>
      <c r="C39" s="194"/>
      <c r="D39" s="195"/>
      <c r="E39" s="196"/>
      <c r="F39" s="196"/>
      <c r="G39" s="197">
        <f t="shared" si="0"/>
        <v>0</v>
      </c>
    </row>
    <row r="40" spans="1:7" ht="18" customHeight="1" thickBot="1" x14ac:dyDescent="0.35">
      <c r="A40" s="198"/>
      <c r="B40" s="199" t="s">
        <v>107</v>
      </c>
      <c r="C40" s="199"/>
      <c r="D40" s="200"/>
      <c r="E40" s="201"/>
      <c r="F40" s="201"/>
      <c r="G40" s="202">
        <f>SUM(G10:G39)</f>
        <v>0</v>
      </c>
    </row>
    <row r="41" spans="1:7" ht="18" customHeight="1" thickTop="1" x14ac:dyDescent="0.3">
      <c r="G41" s="203"/>
    </row>
  </sheetData>
  <sheetProtection algorithmName="SHA-512" hashValue="dBdPrNDzZlADwXzSkTM0D1fc/8jg75K72vgy3Il+LJjZVWCM+gH2RqqCLUPBD0cyNhM0v3XZpDBMZ9XOl51BGw==" saltValue="vpAsYqwziIEdtEWmaz3uvA==" spinCount="100000" sheet="1" objects="1" scenarios="1"/>
  <mergeCells count="6">
    <mergeCell ref="G6:G7"/>
    <mergeCell ref="A6:A7"/>
    <mergeCell ref="B6:B7"/>
    <mergeCell ref="C6:C7"/>
    <mergeCell ref="D6:D7"/>
    <mergeCell ref="E6:F6"/>
  </mergeCells>
  <conditionalFormatting sqref="G10:G40">
    <cfRule type="cellIs" dxfId="0" priority="1" operator="equal">
      <formula>0</formula>
    </cfRule>
  </conditionalFormatting>
  <pageMargins left="0.70866141732283472" right="0.51181102362204722" top="0.78740157480314965" bottom="0.78740157480314965" header="0.31496062992125984" footer="0.51181102362204722"/>
  <pageSetup paperSize="9" orientation="portrait" r:id="rId1"/>
  <headerFooter>
    <oddFooter>&amp;L&amp;8Version 01.12.2025&amp;R&amp;8Seite &amp;P</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Einnahmen-Ausgaben-Rechner</vt:lpstr>
      <vt:lpstr>Tabelle1</vt:lpstr>
      <vt:lpstr>PE-Berechnung</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OÖ</dc:creator>
  <cp:lastModifiedBy>Wiesinger, Marcus (KJH)</cp:lastModifiedBy>
  <cp:lastPrinted>2025-10-29T12:40:42Z</cp:lastPrinted>
  <dcterms:created xsi:type="dcterms:W3CDTF">2006-09-01T07:18:58Z</dcterms:created>
  <dcterms:modified xsi:type="dcterms:W3CDTF">2025-10-29T12:40:44Z</dcterms:modified>
</cp:coreProperties>
</file>