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N:\Alle\Förderungen NEU\Unterlagen gültig ab Antragstellung 2027\"/>
    </mc:Choice>
  </mc:AlternateContent>
  <xr:revisionPtr revIDLastSave="0" documentId="13_ncr:1_{5A46D56D-4DE1-4D73-9AF9-3EA5DB752FEA}" xr6:coauthVersionLast="47" xr6:coauthVersionMax="47" xr10:uidLastSave="{00000000-0000-0000-0000-000000000000}"/>
  <bookViews>
    <workbookView xWindow="25080" yWindow="-120" windowWidth="25440" windowHeight="15270" tabRatio="531" activeTab="2" xr2:uid="{00000000-000D-0000-FFFF-FFFF00000000}"/>
  </bookViews>
  <sheets>
    <sheet name="Bilanzierer" sheetId="10" r:id="rId1"/>
    <sheet name="Tabelle1" sheetId="12" state="hidden" r:id="rId2"/>
    <sheet name="PE-Berechnung"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8" i="10" l="1"/>
  <c r="I3" i="10" l="1"/>
  <c r="A46" i="10" s="1"/>
  <c r="C86" i="10" l="1"/>
  <c r="A45" i="10"/>
  <c r="A44" i="10"/>
  <c r="A11" i="10"/>
  <c r="A155" i="10"/>
  <c r="A156" i="10"/>
  <c r="A232" i="10" l="1"/>
  <c r="G38" i="10" l="1"/>
  <c r="F38" i="10"/>
  <c r="E38" i="10"/>
  <c r="D38" i="10"/>
  <c r="A38" i="10" l="1"/>
  <c r="H103" i="10"/>
  <c r="I103" i="10"/>
  <c r="A177" i="10" l="1"/>
  <c r="A33" i="10" l="1"/>
  <c r="E155" i="10" l="1"/>
  <c r="F155" i="10"/>
  <c r="G155" i="10"/>
  <c r="D155" i="10"/>
  <c r="H131" i="10" l="1"/>
  <c r="I131" i="10"/>
  <c r="H132" i="10"/>
  <c r="I132" i="10"/>
  <c r="I180" i="10" l="1"/>
  <c r="H180" i="10"/>
  <c r="I179" i="10"/>
  <c r="H179" i="10"/>
  <c r="I172" i="10"/>
  <c r="H172" i="10"/>
  <c r="I171" i="10"/>
  <c r="H171" i="10"/>
  <c r="I170" i="10"/>
  <c r="H170" i="10"/>
  <c r="I169" i="10"/>
  <c r="H169" i="10"/>
  <c r="I168" i="10"/>
  <c r="H168" i="10"/>
  <c r="I162" i="10"/>
  <c r="H162" i="10"/>
  <c r="I161" i="10"/>
  <c r="H161" i="10"/>
  <c r="I160" i="10"/>
  <c r="H160" i="10"/>
  <c r="I145" i="10"/>
  <c r="H145" i="10"/>
  <c r="I144" i="10"/>
  <c r="H144" i="10"/>
  <c r="I143" i="10"/>
  <c r="H143" i="10"/>
  <c r="I142" i="10"/>
  <c r="H142" i="10"/>
  <c r="I140" i="10"/>
  <c r="H140" i="10"/>
  <c r="I137" i="10"/>
  <c r="H137" i="10"/>
  <c r="I136" i="10"/>
  <c r="H136" i="10"/>
  <c r="I133" i="10"/>
  <c r="H133" i="10"/>
  <c r="I130" i="10"/>
  <c r="H130" i="10"/>
  <c r="I129" i="10"/>
  <c r="H129" i="10"/>
  <c r="I128" i="10"/>
  <c r="H128" i="10"/>
  <c r="I127" i="10"/>
  <c r="H127" i="10"/>
  <c r="I126" i="10"/>
  <c r="H126" i="10"/>
  <c r="I125" i="10"/>
  <c r="H125" i="10"/>
  <c r="I124" i="10"/>
  <c r="H124" i="10"/>
  <c r="I123" i="10"/>
  <c r="H123" i="10"/>
  <c r="I122" i="10"/>
  <c r="H122" i="10"/>
  <c r="I121" i="10"/>
  <c r="H121" i="10"/>
  <c r="I120" i="10"/>
  <c r="H120" i="10"/>
  <c r="I119" i="10"/>
  <c r="H119" i="10"/>
  <c r="I118" i="10"/>
  <c r="H118" i="10"/>
  <c r="I117" i="10"/>
  <c r="H117" i="10"/>
  <c r="I116" i="10"/>
  <c r="H116" i="10"/>
  <c r="I115" i="10"/>
  <c r="H115" i="10"/>
  <c r="I114" i="10"/>
  <c r="H114" i="10"/>
  <c r="I113" i="10"/>
  <c r="H113" i="10"/>
  <c r="I112" i="10"/>
  <c r="H112" i="10"/>
  <c r="I111" i="10"/>
  <c r="H111" i="10"/>
  <c r="I110" i="10"/>
  <c r="H110" i="10"/>
  <c r="I109" i="10"/>
  <c r="H109" i="10"/>
  <c r="I108" i="10"/>
  <c r="H108" i="10"/>
  <c r="I107" i="10"/>
  <c r="H107" i="10"/>
  <c r="I106" i="10"/>
  <c r="H106" i="10"/>
  <c r="I105" i="10"/>
  <c r="H105" i="10"/>
  <c r="I104" i="10"/>
  <c r="H104" i="10"/>
  <c r="I102" i="10"/>
  <c r="H102" i="10"/>
  <c r="I100" i="10"/>
  <c r="H100" i="10"/>
  <c r="I99" i="10"/>
  <c r="H99" i="10"/>
  <c r="I98" i="10"/>
  <c r="H98" i="10"/>
  <c r="I97" i="10"/>
  <c r="H97" i="10"/>
  <c r="I96" i="10"/>
  <c r="H96" i="10"/>
  <c r="I94" i="10"/>
  <c r="H94" i="10"/>
  <c r="I93" i="10"/>
  <c r="H93" i="10"/>
  <c r="I92" i="10"/>
  <c r="H92" i="10"/>
  <c r="I91" i="10"/>
  <c r="H91" i="10"/>
  <c r="I90" i="10"/>
  <c r="H90" i="10"/>
  <c r="I89" i="10"/>
  <c r="H89" i="10"/>
  <c r="I88" i="10"/>
  <c r="H88" i="10"/>
  <c r="I87" i="10"/>
  <c r="H87" i="10"/>
  <c r="I86" i="10"/>
  <c r="H86" i="10"/>
  <c r="I85" i="10"/>
  <c r="H85" i="10"/>
  <c r="I84" i="10"/>
  <c r="H84" i="10"/>
  <c r="I45" i="10"/>
  <c r="H45" i="10"/>
  <c r="I44" i="10"/>
  <c r="H44" i="10"/>
  <c r="I37" i="10"/>
  <c r="H37" i="10"/>
  <c r="I36" i="10"/>
  <c r="H36" i="10"/>
  <c r="I35" i="10"/>
  <c r="H35" i="10"/>
  <c r="I34" i="10"/>
  <c r="H34" i="10"/>
  <c r="D3" i="10" l="1"/>
  <c r="G39" i="11" l="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8" i="11"/>
  <c r="G40" i="11" l="1"/>
  <c r="E173" i="10" l="1"/>
  <c r="F173" i="10"/>
  <c r="G173" i="10"/>
  <c r="D173" i="10"/>
  <c r="I173" i="10" l="1"/>
  <c r="H173" i="10"/>
  <c r="G178" i="10"/>
  <c r="F178" i="10"/>
  <c r="F182" i="10" s="1"/>
  <c r="E178" i="10"/>
  <c r="D178" i="10"/>
  <c r="F76" i="10"/>
  <c r="D76" i="10"/>
  <c r="G181" i="10" l="1"/>
  <c r="G182" i="10"/>
  <c r="E181" i="10"/>
  <c r="E182" i="10"/>
  <c r="D181" i="10"/>
  <c r="D182" i="10"/>
  <c r="I178" i="10"/>
  <c r="H178" i="10"/>
  <c r="F181" i="10"/>
  <c r="G33" i="10"/>
  <c r="F33" i="10"/>
  <c r="E33" i="10"/>
  <c r="A182" i="10" l="1"/>
  <c r="I181" i="10"/>
  <c r="H181" i="10"/>
  <c r="H33" i="10"/>
  <c r="H150" i="10" s="1"/>
  <c r="E167" i="10"/>
  <c r="F167" i="10"/>
  <c r="G167" i="10"/>
  <c r="D167" i="10"/>
  <c r="G163" i="10"/>
  <c r="F163" i="10"/>
  <c r="E163" i="10"/>
  <c r="D163" i="10"/>
  <c r="H177" i="10" l="1"/>
  <c r="H83" i="10"/>
  <c r="H95" i="10"/>
  <c r="H43" i="10"/>
  <c r="H167" i="10"/>
  <c r="H159" i="10"/>
  <c r="I163" i="10"/>
  <c r="H163" i="10"/>
  <c r="E177" i="10"/>
  <c r="F177" i="10"/>
  <c r="G177" i="10"/>
  <c r="D177" i="10"/>
  <c r="E159" i="10"/>
  <c r="F159" i="10"/>
  <c r="G159" i="10"/>
  <c r="D159" i="10"/>
  <c r="E134" i="10"/>
  <c r="F134" i="10"/>
  <c r="G134" i="10"/>
  <c r="D134" i="10"/>
  <c r="E101" i="10"/>
  <c r="F101" i="10"/>
  <c r="G101" i="10"/>
  <c r="D101" i="10"/>
  <c r="G184" i="10" l="1"/>
  <c r="G185" i="10" s="1"/>
  <c r="G186" i="10" s="1"/>
  <c r="G154" i="10" s="1"/>
  <c r="G152" i="10"/>
  <c r="F184" i="10"/>
  <c r="F152" i="10"/>
  <c r="E184" i="10"/>
  <c r="E185" i="10" s="1"/>
  <c r="E186" i="10" s="1"/>
  <c r="E154" i="10" s="1"/>
  <c r="E152" i="10"/>
  <c r="D184" i="10"/>
  <c r="D185" i="10" s="1"/>
  <c r="D186" i="10" s="1"/>
  <c r="D154" i="10" s="1"/>
  <c r="D152" i="10"/>
  <c r="I101" i="10"/>
  <c r="H101" i="10"/>
  <c r="I134" i="10"/>
  <c r="H134" i="10"/>
  <c r="E153" i="10"/>
  <c r="F153" i="10"/>
  <c r="G153" i="10"/>
  <c r="D153" i="10"/>
  <c r="I184" i="10" l="1"/>
  <c r="H184" i="10"/>
  <c r="H153" i="10"/>
  <c r="F185" i="10"/>
  <c r="H155" i="10"/>
  <c r="G95" i="10"/>
  <c r="F95" i="10"/>
  <c r="E95" i="10"/>
  <c r="D95" i="10"/>
  <c r="E151" i="10"/>
  <c r="E135" i="10"/>
  <c r="G156" i="10"/>
  <c r="D138" i="10"/>
  <c r="F138" i="10"/>
  <c r="E138" i="10"/>
  <c r="G138" i="10"/>
  <c r="F60" i="10"/>
  <c r="F77" i="10" s="1"/>
  <c r="D60" i="10"/>
  <c r="D77" i="10" s="1"/>
  <c r="E150" i="10"/>
  <c r="F150" i="10"/>
  <c r="G150" i="10"/>
  <c r="D150" i="10"/>
  <c r="E83" i="10"/>
  <c r="F83" i="10"/>
  <c r="G83" i="10"/>
  <c r="D83" i="10"/>
  <c r="E62" i="10"/>
  <c r="F62" i="10"/>
  <c r="G62" i="10"/>
  <c r="D62" i="10"/>
  <c r="E50" i="10"/>
  <c r="F50" i="10"/>
  <c r="G50" i="10"/>
  <c r="D50" i="10"/>
  <c r="E43" i="10"/>
  <c r="F43" i="10"/>
  <c r="G43" i="10"/>
  <c r="D43" i="10"/>
  <c r="E139" i="10" l="1"/>
  <c r="I185" i="10"/>
  <c r="H185" i="10"/>
  <c r="I138" i="10"/>
  <c r="H138" i="10"/>
  <c r="F186" i="10"/>
  <c r="F154" i="10" s="1"/>
  <c r="H154" i="10" s="1"/>
  <c r="E156" i="10"/>
  <c r="F135" i="10"/>
  <c r="F139" i="10" s="1"/>
  <c r="D151" i="10"/>
  <c r="F156" i="10"/>
  <c r="F151" i="10"/>
  <c r="G151" i="10"/>
  <c r="D135" i="10"/>
  <c r="D139" i="10" l="1"/>
  <c r="D141" i="10" s="1"/>
  <c r="H151" i="10"/>
  <c r="H152" i="10"/>
  <c r="A77" i="10"/>
  <c r="H156" i="10"/>
  <c r="I186" i="10"/>
  <c r="H186" i="10"/>
  <c r="D156" i="10"/>
  <c r="G135" i="10"/>
  <c r="E141" i="10"/>
  <c r="D146" i="10" l="1"/>
  <c r="G139" i="10"/>
  <c r="G141" i="10" s="1"/>
  <c r="I135" i="10"/>
  <c r="H135" i="10"/>
  <c r="E146" i="10"/>
  <c r="G146" i="10" l="1"/>
  <c r="I139" i="10"/>
  <c r="H139" i="10"/>
  <c r="F141" i="10"/>
  <c r="I141" i="10" l="1"/>
  <c r="H141" i="10"/>
  <c r="F146" i="10"/>
  <c r="I146" i="10" l="1"/>
  <c r="H14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Grubmüller</author>
  </authors>
  <commentList>
    <comment ref="D4" authorId="0" shapeId="0" xr:uid="{00000000-0006-0000-0200-000001000000}">
      <text>
        <r>
          <rPr>
            <sz val="8"/>
            <color indexed="81"/>
            <rFont val="Tahoma"/>
            <family val="2"/>
          </rPr>
          <t xml:space="preserve">Wochenarbeitszeit in Stunden (37, 38, 40 .. Wochenstunden)
</t>
        </r>
      </text>
    </comment>
  </commentList>
</comments>
</file>

<file path=xl/sharedStrings.xml><?xml version="1.0" encoding="utf-8"?>
<sst xmlns="http://schemas.openxmlformats.org/spreadsheetml/2006/main" count="249" uniqueCount="195">
  <si>
    <t>Abfertigungen</t>
  </si>
  <si>
    <t>Aus- und Weiterbildung</t>
  </si>
  <si>
    <t>Fremdpersonal/Honorare</t>
  </si>
  <si>
    <t>Lebensmittel/Verpflegung</t>
  </si>
  <si>
    <t>Instandhaltung</t>
  </si>
  <si>
    <t>KFZ- und Transportkosten</t>
  </si>
  <si>
    <t>Reise- und Fahrtkosten</t>
  </si>
  <si>
    <t>Betriebskosten</t>
  </si>
  <si>
    <t>Büromaterial, EDV</t>
  </si>
  <si>
    <t>Rechts- und Beratungskosten</t>
  </si>
  <si>
    <t>Telefon, Fax, Porto</t>
  </si>
  <si>
    <t>Versicherungen</t>
  </si>
  <si>
    <t>Kosten für Betreute</t>
  </si>
  <si>
    <t>Sonstige Kosten</t>
  </si>
  <si>
    <t>Verbindlichkeiten gegenüber Banken</t>
  </si>
  <si>
    <t>Spenden</t>
  </si>
  <si>
    <t>Mitgliedsbeiträge an Dachverbände</t>
  </si>
  <si>
    <t>Mitgliedsbeiträge</t>
  </si>
  <si>
    <t>Subvention Bund / BSB</t>
  </si>
  <si>
    <t>Subvention andere Bundesländer</t>
  </si>
  <si>
    <t>Subvention Sozialhilfeverband / Magistrat</t>
  </si>
  <si>
    <t>Subvention Europäische Union</t>
  </si>
  <si>
    <t>Subvention Arbeitsmarktservice</t>
  </si>
  <si>
    <t>ARAP</t>
  </si>
  <si>
    <t>Summe Aktiva</t>
  </si>
  <si>
    <t>PASSIVA</t>
  </si>
  <si>
    <t>PRAP</t>
  </si>
  <si>
    <t>Summe Passiva</t>
  </si>
  <si>
    <t>Gemeinnützig gem. § 34 ff BAO (Ja / Nein)</t>
  </si>
  <si>
    <t>Vorräte</t>
  </si>
  <si>
    <t>Rechnungsabgrenzungsposten</t>
  </si>
  <si>
    <t>Nennkapital (Grundkapital, Stammkapital)</t>
  </si>
  <si>
    <t>Bilanzgewinn (oder Bilanzverlust)</t>
  </si>
  <si>
    <t>Kassa, Bankguthaben (flüssige Mittel)</t>
  </si>
  <si>
    <t>AKTIVA</t>
  </si>
  <si>
    <t>Anschrift der Organisation</t>
  </si>
  <si>
    <t>Zielgruppe der Organisation</t>
  </si>
  <si>
    <t>Subvention von Krankenkassen / SV-Träger</t>
  </si>
  <si>
    <t>Erlöse Sonstiges</t>
  </si>
  <si>
    <t>Energie (Heizung, Strom)</t>
  </si>
  <si>
    <t>Rücklagendotierungen</t>
  </si>
  <si>
    <t>Rücklagenauflösung</t>
  </si>
  <si>
    <t>Kapitalrücklage gebunden</t>
  </si>
  <si>
    <t>Kapitalrücklagen nicht gebunden</t>
  </si>
  <si>
    <t>Beilage zum Antrag</t>
  </si>
  <si>
    <t>Verwendungsnachweis</t>
  </si>
  <si>
    <t>3  Bilanz</t>
  </si>
  <si>
    <r>
      <t>AV</t>
    </r>
    <r>
      <rPr>
        <sz val="7"/>
        <rFont val="Arial"/>
        <family val="2"/>
      </rPr>
      <t xml:space="preserve"> Anlage-vermögen</t>
    </r>
  </si>
  <si>
    <r>
      <t>UV</t>
    </r>
    <r>
      <rPr>
        <sz val="7"/>
        <rFont val="Arial"/>
        <family val="2"/>
      </rPr>
      <t xml:space="preserve"> Umlauf-vermögen</t>
    </r>
  </si>
  <si>
    <r>
      <t>EK</t>
    </r>
    <r>
      <rPr>
        <sz val="7"/>
        <rFont val="Arial"/>
        <family val="2"/>
      </rPr>
      <t xml:space="preserve"> Eigen-
kapital</t>
    </r>
  </si>
  <si>
    <r>
      <t>FK</t>
    </r>
    <r>
      <rPr>
        <sz val="7"/>
        <rFont val="Arial"/>
        <family val="2"/>
      </rPr>
      <t xml:space="preserve"> Rück-
stellungen</t>
    </r>
  </si>
  <si>
    <r>
      <t>FK</t>
    </r>
    <r>
      <rPr>
        <sz val="7"/>
        <rFont val="Arial"/>
        <family val="2"/>
      </rPr>
      <t xml:space="preserve"> Verbind-
lichkeiten</t>
    </r>
  </si>
  <si>
    <t>Telefonische Erreichbarkeit bei inhaltlichen Fragen</t>
  </si>
  <si>
    <t>Telefonische Erreichbarkeit bei buchhalterischen Fragen</t>
  </si>
  <si>
    <t>Abrechnungsperiode (Wirtschaftsjahr) von .... bis ....</t>
  </si>
  <si>
    <t>Stundenwoche (38 Std., 40 Std., ...)</t>
  </si>
  <si>
    <t>Unterrichts- und Schulungsmaterial (Klienten)</t>
  </si>
  <si>
    <t>Gewinnvortrag</t>
  </si>
  <si>
    <t>Verlustvortrag</t>
  </si>
  <si>
    <t>4  Gewinn- und Verlustrechnung (GuV) in Staffelform</t>
  </si>
  <si>
    <t xml:space="preserve">Ansprechperson bei inhaltlichen Rückfragen </t>
  </si>
  <si>
    <t xml:space="preserve">Ansprechperson bei buchhalterischen Rückfragen </t>
  </si>
  <si>
    <t>Betriebsergebnis bzw. Betriebserfolg (EBIT)</t>
  </si>
  <si>
    <t>Finanzerträge</t>
  </si>
  <si>
    <t>Finanzaufwendungen</t>
  </si>
  <si>
    <t>Finanzergebnis bzw. Finanzerfolg</t>
  </si>
  <si>
    <t>Jahresüberschuss oder Jahresfehlbetrag</t>
  </si>
  <si>
    <t>0000</t>
  </si>
  <si>
    <t>Ergebnis vor Steuern</t>
  </si>
  <si>
    <t>Summe betriebliche Erträge</t>
  </si>
  <si>
    <t>Summe betriebliche Aufwendungen</t>
  </si>
  <si>
    <t xml:space="preserve">Erlöse aus dem Angbot von Fahrdiensten </t>
  </si>
  <si>
    <t>Erlöse aus Vermietungen</t>
  </si>
  <si>
    <t>Subvention Sonstiges</t>
  </si>
  <si>
    <t>Sonstige Sozialkosten</t>
  </si>
  <si>
    <t>Miete, Pacht, Leasing</t>
  </si>
  <si>
    <t>Werbung, Öffentlichkeitsarbeit</t>
  </si>
  <si>
    <t>Tätigkeitsgebiet (z.B. Bezirk, OÖ, Österreichweit, EU-weit)</t>
  </si>
  <si>
    <t xml:space="preserve">
Prüfungsvermerke --&gt; siehe Notizfeld im elektronischen Akt.</t>
  </si>
  <si>
    <t>Lieferverbindlichk. und sonstige Verbindlichk.</t>
  </si>
  <si>
    <t>Erlöse aus Durchführung von Veranstaltungen</t>
  </si>
  <si>
    <t>Löhne,Gehälter inkl. Nebenkosten Mitarbeiter</t>
  </si>
  <si>
    <t>abzüglich Ertragssteuern (KÖSt)</t>
  </si>
  <si>
    <t>Datenfile für Bilanzierer</t>
  </si>
  <si>
    <t>Erlöse aus Verkauf von Produkten/Dienstleist.</t>
  </si>
  <si>
    <t>Hilfs- und Verbrauchsmaterial</t>
  </si>
  <si>
    <t>Geringwertige Wirtschaftsgüter (GWG)</t>
  </si>
  <si>
    <t>1  Stammdaten</t>
  </si>
  <si>
    <t>Gewinnrücklagen (frei, gesetzlich, statutarisch)</t>
  </si>
  <si>
    <t>Wenn sich die Daten auf eine bestimmte Sparte beziehen, bitte nebenstehend die Spartenbezeichnung angeben.</t>
  </si>
  <si>
    <t>Daten zur Organisation:</t>
  </si>
  <si>
    <t>Anzahl der Beschäftigten in Personen (Kopfzahl)</t>
  </si>
  <si>
    <t>Zweck der Förderung</t>
  </si>
  <si>
    <t>Zweck der Organisation (bzw. Sparte)</t>
  </si>
  <si>
    <t>Anfangsbestand per 1.1.</t>
  </si>
  <si>
    <t>- Verbrauch</t>
  </si>
  <si>
    <t>= Endbestand per 31.12.</t>
  </si>
  <si>
    <t>= Betriebsausgaben</t>
  </si>
  <si>
    <t>Aufwendungen Overhead gesamt</t>
  </si>
  <si>
    <t>Name der Organisation (gemäß ZVR/Firmenbuch)</t>
  </si>
  <si>
    <t>ZVR-Zahl (Zentrales Vereinsregister) bzw. Firmenbuch-Nr.</t>
  </si>
  <si>
    <t>Teilbereich (Sparte) des Unternehmens/Vereins</t>
  </si>
  <si>
    <t>Anzahl der Beschäftigten in Vollzeitäquivalente (PE)</t>
  </si>
  <si>
    <t>davon operativ tätiges Personal (PE)</t>
  </si>
  <si>
    <t>davon Personal im Overhead (PE)</t>
  </si>
  <si>
    <t>Immaterielle Vermögensgegenstände</t>
  </si>
  <si>
    <t>Sachanlagen</t>
  </si>
  <si>
    <t>Forderungen u. sonst. Vermögensgegenstände</t>
  </si>
  <si>
    <t>zur Veräußerung bestimmte WP u. Anteile</t>
  </si>
  <si>
    <t>davon Gewinnvortrag (oder Verlustvortrag)</t>
  </si>
  <si>
    <t>nicht rückzahlbare Investitionszuschüsse</t>
  </si>
  <si>
    <t>Bilanzgewinn/Bilanzverlust</t>
  </si>
  <si>
    <t>+ Auflösung Rückstellungen</t>
  </si>
  <si>
    <t xml:space="preserve">Summe der betrieblichen Aufwendungen </t>
  </si>
  <si>
    <t>davon Löhne, Gehälter u. LNK operativ tätiges Personal</t>
  </si>
  <si>
    <t>davon Löhne, Gehälter u. LNK Personal im Overhead</t>
  </si>
  <si>
    <t>%-Anteil Löhne, Gehälter u. LNK Personal im Overhead</t>
  </si>
  <si>
    <r>
      <t xml:space="preserve">Löhne,Gehälter inkl. Nebenkosten Mitarbeiter </t>
    </r>
    <r>
      <rPr>
        <sz val="7"/>
        <color theme="1" tint="0.499984740745262"/>
        <rFont val="Arial"/>
        <family val="2"/>
      </rPr>
      <t>(Pos. 6010)</t>
    </r>
  </si>
  <si>
    <t>Abschreibungen (AfA)</t>
  </si>
  <si>
    <t>+ Zuschreibung</t>
  </si>
  <si>
    <t>2  Entwicklung der Förderungshöhe</t>
  </si>
  <si>
    <t>Abfertigungsrückstellungen</t>
  </si>
  <si>
    <t>Sonstige Personalrückstellungen</t>
  </si>
  <si>
    <t>Sonstige Nichtpersonalrückstellungen</t>
  </si>
  <si>
    <t xml:space="preserve"> - Dotierung Rückstellungen</t>
  </si>
  <si>
    <t>- Abschreibung</t>
  </si>
  <si>
    <t>%-Anteil Aufwendungen Overhead an Gesamtaufwendungen</t>
  </si>
  <si>
    <t>Jahr</t>
  </si>
  <si>
    <t>Wochenarbeitszeit lt. Kollektivvertrag</t>
  </si>
  <si>
    <t>Name (Fam- und Vorname)</t>
  </si>
  <si>
    <t>Tätigkeit</t>
  </si>
  <si>
    <t xml:space="preserve">Beschäftigungsdauer </t>
  </si>
  <si>
    <t>PE</t>
  </si>
  <si>
    <t>von:</t>
  </si>
  <si>
    <t>bis:</t>
  </si>
  <si>
    <t>Mustermann Claudia</t>
  </si>
  <si>
    <t>FSB "A"</t>
  </si>
  <si>
    <t>Summe</t>
  </si>
  <si>
    <r>
      <t xml:space="preserve">Beschäftigungs-ausmaß
</t>
    </r>
    <r>
      <rPr>
        <sz val="9"/>
        <rFont val="Arial"/>
        <family val="2"/>
      </rPr>
      <t>(in Wo.Std.)</t>
    </r>
  </si>
  <si>
    <t xml:space="preserve">PERSONALEINHEITEN (PE) </t>
  </si>
  <si>
    <t>gesamtes Unternehmen/
Gesamt-Verein</t>
  </si>
  <si>
    <t>Vorsteuerabzugsberechtigt (Ja / Nein)</t>
  </si>
  <si>
    <t>Trägerinterne Umlagekosten (Overhead)</t>
  </si>
  <si>
    <r>
      <t xml:space="preserve">Sonstige Aufwendungen Overhead
</t>
    </r>
    <r>
      <rPr>
        <sz val="7"/>
        <color theme="1" tint="0.499984740745262"/>
        <rFont val="Calibri"/>
        <family val="2"/>
      </rPr>
      <t>Summe</t>
    </r>
    <r>
      <rPr>
        <sz val="7"/>
        <color theme="1" tint="0.499984740745262"/>
        <rFont val="Arial"/>
        <family val="2"/>
      </rPr>
      <t xml:space="preserve"> Aufwendungen (abzüglich 6010, 7810, 7821, 7900) * o.a. %-Satz + 7900 zur Gänze</t>
    </r>
  </si>
  <si>
    <t>Auf Basis der anteiligen Gehaltskosten am Overhead (Einzelkosten) werden die restlichen Aufwendungen (Gemeinkosten) den Overheadkosten zugerechnet. Die beiden Kostenpositionen 7810 u. 7821 sind hiervon ausgenommen, da es sich hierbei um Kosten handelt, die alleinig den Kunden/Klienten zuordenbar sind. Die Pos. 7900 "trägerinterne Umlagekosten (Overhead)" wird zur Gänze bei den Overheadkosten berücksichtigt.</t>
  </si>
  <si>
    <t>Bitte um Angabe, ob sich die nachfolgenden Angaben auf das gesamte Unternehmen oder nur auf einen Teilbereich (Sparte) des Unternehmens beziehen (bitte mittels Auswahlfeld "X" auswählen).</t>
  </si>
  <si>
    <t>Spendengütesiegel (Ja / Nein)</t>
  </si>
  <si>
    <t>Reisekostenersatz ehrenamtliche Funktionäre</t>
  </si>
  <si>
    <t>Sachaufwand ehrenamtliche Funktionäre</t>
  </si>
  <si>
    <t>Personalrückstellungen Dot (+), Auflösung (-)</t>
  </si>
  <si>
    <t>Sonstige Rückstellungen Dot (+), Auflösung (-)</t>
  </si>
  <si>
    <t>5  Begründung von Abweichungen</t>
  </si>
  <si>
    <r>
      <rPr>
        <u/>
        <sz val="8"/>
        <rFont val="Arial"/>
        <family val="2"/>
      </rPr>
      <t>Ausfüllvorgabe:</t>
    </r>
    <r>
      <rPr>
        <sz val="8"/>
        <rFont val="Arial"/>
        <family val="2"/>
      </rPr>
      <t xml:space="preserve"> Die Bilanz (Aktiva und Passiva) ist immer für das gesamte Unternehmen anzugeben (unabhängig davon, ob im gegenständlichen Datenfile das gesamte Unternehmen oder nur ein Teilbereich bzw. Sparte des Unternehmens dargestellt wird).</t>
    </r>
  </si>
  <si>
    <r>
      <rPr>
        <u/>
        <sz val="7"/>
        <rFont val="Arial"/>
        <family val="2"/>
      </rPr>
      <t>Ausfüllvorgabe:</t>
    </r>
    <r>
      <rPr>
        <sz val="7"/>
        <rFont val="Arial"/>
        <family val="2"/>
      </rPr>
      <t xml:space="preserve"> All jene Personen, die nicht unmittelbar Dienst am Kunden/Klienten erbringen, zählen zum Overhead. Es handelt sich hier insbesondere um folgende Berufsgruppen: Geschäftsleitung, Zentralverwaltung, Sekretariat, Lohnverrechnung, Buchhaltung, Arbeitsmedizinischer Dienst, Sicherheitsfachkraft, Betriebsrat, Reinigungspersonal usw. Sofern bestimmte Berufsgruppen nur anteilig Dienst am Kunden/Klienten verrichten, ist eine anteilsmäßige Aufteilung vorzunehmen.</t>
    </r>
  </si>
  <si>
    <r>
      <rPr>
        <u/>
        <sz val="8"/>
        <rFont val="Arial"/>
        <family val="2"/>
      </rPr>
      <t>Ausfüllvorgabe:</t>
    </r>
    <r>
      <rPr>
        <sz val="8"/>
        <rFont val="Arial"/>
        <family val="2"/>
      </rPr>
      <t xml:space="preserve"> Im nachfolgenden Feld sind Abweichungen von </t>
    </r>
    <r>
      <rPr>
        <b/>
        <sz val="8"/>
        <rFont val="Arial"/>
        <family val="2"/>
      </rPr>
      <t xml:space="preserve">&gt; 5 % (relativ) </t>
    </r>
    <r>
      <rPr>
        <b/>
        <u/>
        <sz val="8"/>
        <rFont val="Arial"/>
        <family val="2"/>
      </rPr>
      <t>und gleichzeitig</t>
    </r>
    <r>
      <rPr>
        <b/>
        <sz val="8"/>
        <rFont val="Arial"/>
        <family val="2"/>
      </rPr>
      <t xml:space="preserve"> &gt; 1.000 € (absolut) </t>
    </r>
    <r>
      <rPr>
        <sz val="8"/>
        <rFont val="Arial"/>
        <family val="2"/>
      </rPr>
      <t xml:space="preserve">zu begründen. Dies bezieht sich auf die unter Punkt 4 ausgewiesenen Abweichungen bei den einzelnen Erträgen und Aufwendungen im Rahmen der GuV-Rechnung. </t>
    </r>
  </si>
  <si>
    <t>-</t>
  </si>
  <si>
    <t>Personalaufwand in % der betrieblichen Aufwendungen</t>
  </si>
  <si>
    <t>Sachaufwand in % der betrieblichen Aufwendungen</t>
  </si>
  <si>
    <t xml:space="preserve">Durchschnittliches Gehalt (inkl. GNK) je PE </t>
  </si>
  <si>
    <t>7  Raum für Anmerkungen des Antragstellers bzw. des Förderungsnehmers</t>
  </si>
  <si>
    <t>10  Bestätigung des Wirtschaftsprüfers (Fachgutachten PG 13)</t>
  </si>
  <si>
    <t xml:space="preserve">
*  Allgemeine Förderungsrichtlinien des Landes Oberösterreich sowie die Förderungserklärung
*  Einhaltung der Vorgaben, die sich aus der Ausfüllhilfe für den Datenfile ergeben
*  Auflagen und Vorgaben, die sich aus dem Zusageschreiben oder etwaigen Mängelschreiben (nachfolgend aufgelistet) ergeben. 
             o Zusageschreiben vom ….
             o Mangelschreiben vom …
             o …………………………………. 
* Sonstige relevante Vorgaben und Richtlinien (nachfolgend aufgelistet):
            o ………………………....
            o …………………………</t>
  </si>
  <si>
    <r>
      <rPr>
        <u/>
        <sz val="7"/>
        <rFont val="Arial"/>
        <family val="2"/>
      </rPr>
      <t>Ausfüllvorgabe:</t>
    </r>
    <r>
      <rPr>
        <sz val="7"/>
        <rFont val="Arial"/>
        <family val="2"/>
      </rPr>
      <t xml:space="preserve"> Beachten Sie hier bitte die entsprechenden Hinweise der Ausfüllhilfe (Abschnitt 2) sowie zur Unterstützung das Tabellenblatt "PE-Berechnung". Wenn sich der Datenfile nur auf eine "Sparte "bezieht, ist nur das der Sparte zugeordnete Personal einzutragen.</t>
    </r>
  </si>
  <si>
    <t>4.2 Mitgliedsbeiträge und Spenden</t>
  </si>
  <si>
    <t>Jährliche Ausgaben des gesamten Unternehmens / gesamten Vereins</t>
  </si>
  <si>
    <t>4.1 Kennzahlen</t>
  </si>
  <si>
    <t>Evidenzkonto; aus Einnahmen v. Mitgliedsbeiträgen und v. 33 % der Spenden angesammelte Mittel (ab 2020)</t>
  </si>
  <si>
    <t>(-) Personalzuschüsse (COVID, AMS etc.)</t>
  </si>
  <si>
    <t>Reinigungsmaterial, Fremdreinigung</t>
  </si>
  <si>
    <t>Gebühren, Abgaben</t>
  </si>
  <si>
    <t>6b Rücklagen und Rückstellungen</t>
  </si>
  <si>
    <r>
      <rPr>
        <u/>
        <sz val="8"/>
        <rFont val="Arial"/>
        <family val="2"/>
      </rPr>
      <t>Ausfüllvorgabe:</t>
    </r>
    <r>
      <rPr>
        <sz val="8"/>
        <rFont val="Arial"/>
        <family val="2"/>
      </rPr>
      <t xml:space="preserve"> Sofern in der Bilanz unter Punkt 3 etwaige ungebundene Kapitalrücklagen oder freie Gewinnrücklagen ausgewiesen sind, so ersuchen wir im nachfolgenden Feld um ausführliche Angabe des Zwecks dieser Rücklagenbildung. Dasselbe gilt für unter Punkt 3 ausgewiesene Rückstellungen.Wir ersuchen um Aufsplittung der Rückstellungen dem Grunde und der Höhe nach.</t>
    </r>
  </si>
  <si>
    <t>6a Bestände auf Girokonten, Sparbüchern u. Wertpapierdepots</t>
  </si>
  <si>
    <r>
      <rPr>
        <i/>
        <u/>
        <sz val="7"/>
        <rFont val="Arial"/>
        <family val="2"/>
      </rPr>
      <t>Als Beilagen sind verpflichtend anzufügen:</t>
    </r>
    <r>
      <rPr>
        <i/>
        <sz val="7"/>
        <rFont val="Arial"/>
        <family val="2"/>
      </rPr>
      <t xml:space="preserve"> 
Kopie der letzten Sparbuchseite, Kopie der letzten Kassabuchseite, Kontoauszüge der Giro- und Wertpapierkonten - jeweils zum Letzten des Wirtschaftsjahres (i.d.R. 31.12.).</t>
    </r>
  </si>
  <si>
    <r>
      <rPr>
        <b/>
        <u/>
        <sz val="8"/>
        <rFont val="Arial"/>
        <family val="2"/>
      </rPr>
      <t>Allgemeiner Hinweis:</t>
    </r>
    <r>
      <rPr>
        <b/>
        <sz val="8"/>
        <rFont val="Arial"/>
        <family val="2"/>
      </rPr>
      <t xml:space="preserve"> Für die Befüllung des gegenständlichen Datenfiles sind die in diesem File angeführten Ausfüllvorgaben sowie die Ausfüllhilfe verpflichtend zu beachten.</t>
    </r>
  </si>
  <si>
    <t xml:space="preserve">
Der Wirtschaftsprüfer hat seine Bestätigung im Rahmen einer sonstigen Prüfung nach Fachgutachten PG 13 zu erstellen.
Die Bestätigung umfasst insbesondere folgende Aussagen:
- Die Ist-Zahlen der Blöcke 3 und 4 wurden aus der Buchhaltung abgeleitet bzw. mit der Buchhaltung abgestimmt.
- Die vom Land OÖ vorgegebenen Richtlinien wurden eingehalten. Konkret waren folgende Richtlinien und Vorgaben zu beachten:</t>
  </si>
  <si>
    <r>
      <rPr>
        <u/>
        <sz val="8"/>
        <rFont val="Arial"/>
        <family val="2"/>
      </rPr>
      <t>Ausfüllvorgabe:</t>
    </r>
    <r>
      <rPr>
        <sz val="8"/>
        <rFont val="Arial"/>
        <family val="2"/>
      </rPr>
      <t xml:space="preserve"> Diese Bestätigung ist erforderlich, wenn der gegenständliche Datenfile (auch) als Verwendungsnachweis dient.
Ich (Wir) bestätige(n) hiermit, dass der vorliegende Datenfile nach bestem Wissen und Gewissen sowie unter Maßgabe der Vorgaben des Landes OÖ (Ausfüllvorgaben im Datenfile sowie die Ausfüllhilfe) ausgefüllt worden ist.
Zudem wird bestätigt, dass ich (wir) die lt. Vereinsgesetz vorgeschriebenen Prüftätigkeiten wahrgenommen haben.
Es wird bestätigt, dass hinsichtlich der angegebenen förderbaren Ausgaben sämtliche Förderungen und Subventionen anderer Förderstellen im Datenfile vollständig ausgewiesen sind.</t>
    </r>
  </si>
  <si>
    <t>Es wird hiermit bestätigt, dass der vorliegende Datenfile vollständig und richtig erstellt wurde.</t>
  </si>
  <si>
    <t>8  Rechtsgültige Unterfertigung</t>
  </si>
  <si>
    <r>
      <rPr>
        <u/>
        <sz val="8"/>
        <rFont val="Arial"/>
        <family val="2"/>
      </rPr>
      <t>Ausfüllvorgabe:</t>
    </r>
    <r>
      <rPr>
        <sz val="8"/>
        <rFont val="Arial"/>
        <family val="2"/>
      </rPr>
      <t xml:space="preserve"> Wir ersuchen a) um konkrete Angabe, welche Girokonten, Sparbücher u. Wertpapierdepots im Einzelnen geführt werden (Angabe der Konto- bzw. Sparbuchnummer sowie des Geldinstituts) b) um Angabe des Zwecks sowie c) um Angabe des jeweiligen Geldbestands zum Letzten des Wirtschaftsjahres (i.d.R. der 31.12). </t>
    </r>
  </si>
  <si>
    <t>WP langfristig gebunden (&gt; 3 Monate)</t>
  </si>
  <si>
    <r>
      <t xml:space="preserve">9  Bestätigung der Rechnungsprüfer/Abschlussprüfer bei Vereinen </t>
    </r>
    <r>
      <rPr>
        <sz val="10"/>
        <color indexed="9"/>
        <rFont val="Arial"/>
        <family val="2"/>
      </rPr>
      <t>(§ 5 Abs. 5 VerG)</t>
    </r>
  </si>
  <si>
    <r>
      <t>WP kurzfristig gebunden (</t>
    </r>
    <r>
      <rPr>
        <sz val="7"/>
        <rFont val="Calibri"/>
        <family val="2"/>
      </rPr>
      <t>≤</t>
    </r>
    <r>
      <rPr>
        <sz val="7"/>
        <rFont val="Arial"/>
        <family val="2"/>
      </rPr>
      <t xml:space="preserve"> 3 Monate)</t>
    </r>
  </si>
  <si>
    <t xml:space="preserve">+ Zuführung </t>
  </si>
  <si>
    <r>
      <rPr>
        <u/>
        <sz val="8"/>
        <rFont val="Arial"/>
        <family val="2"/>
      </rPr>
      <t>Ausfüllvorgabe:</t>
    </r>
    <r>
      <rPr>
        <sz val="8"/>
        <rFont val="Arial"/>
        <family val="2"/>
      </rPr>
      <t xml:space="preserve"> Sofern mit dem gegenständlichen Datenfile nur ein bestimmter Teilbereich (Sparte) des Unternehmens dargestellt wird, so sind im Rahmen der GuV nur die Zahlen der betreffenden Sparte anzuführen.</t>
    </r>
    <r>
      <rPr>
        <sz val="8"/>
        <color rgb="FFFF0000"/>
        <rFont val="Arial"/>
        <family val="2"/>
      </rPr>
      <t xml:space="preserve"> Hinweis zu den IST-Werten für die Mitgliedsbeiträge und für die Spenden: Wenn es keine Einnahmen aus Mitgliedsbeiträgen und Spenden gegeben hat, bitte den Wert "0" eingeben.</t>
    </r>
  </si>
  <si>
    <t>Land OÖ; Abteilung Soziales</t>
  </si>
  <si>
    <r>
      <t xml:space="preserve">
Das Ergebnis der Bestätigung lautet nach folgender Formel:
</t>
    </r>
    <r>
      <rPr>
        <u/>
        <sz val="8"/>
        <rFont val="Arial"/>
        <family val="2"/>
      </rPr>
      <t>Beurteilung</t>
    </r>
    <r>
      <rPr>
        <sz val="8"/>
        <rFont val="Arial"/>
        <family val="2"/>
      </rPr>
      <t xml:space="preserve">
Aufgrund der bei unserer Prüfung gewonnenen Erkenntnisse und Nachweise wurde der Datenfile für Bilanzierer für das Geschäftsjahr .................... der Organsation nach unserer Beurteilung in Übereinstimmung mit "Ausfüllhilfe Datenfile" der Abteilung ...................., Versionsstand .................... aufgestellt.
Im Rahmen unserer Prüfung sind uns keine Tatsachen zur Kenntnis gelangt, die darauf schließen lassen, dass die Vorgaben der allgemeinen Förderrichtlinie des Landes Oberösterreich sowie der Förderungserklärung, sowie Auflagen und Vorgaben, die sich aus dem Zusageschreiben oder etwaiger Mängelschreiben ergeben, nicht eingehalten wurden.
Der Wirtschaftsprüfer kann alternativ unter Anerkennung der AAB´s für WT´s (bitte beilegen) auf diesem Datenfile unterschreiben, oder seinen Bestätigungsbericht beilegen. Ein Muster für den Bestätigungsbericht kann bei der Abteilung für Gesundheit, Abteilung für Soziales oder Abteilung für Kinder- und Jugendhilfe angefordert werden.</t>
    </r>
  </si>
  <si>
    <t>Land OÖ; Abteilung Gesundheit</t>
  </si>
  <si>
    <t>Land OÖ; Abteilung Kinder- und Jugendhilfe</t>
  </si>
  <si>
    <t>Subvention Land OÖ; andere Abteilungen</t>
  </si>
  <si>
    <r>
      <rPr>
        <u/>
        <sz val="7"/>
        <rFont val="Arial"/>
        <family val="2"/>
      </rPr>
      <t>Ausfüllvorgabe:</t>
    </r>
    <r>
      <rPr>
        <sz val="7"/>
        <rFont val="Arial"/>
        <family val="2"/>
      </rPr>
      <t xml:space="preserve"> Wenn im gegenständlichen Datenfile die Daten des gesamten Unternehmens/Vereins dargestellt werden, so sind unter Punkt 4.2 die mit Zustimmung der fördernden Abteilung des Landes OÖ angesammelten Mittel aus Mitgliedsbeiträgen + 33 % der Spenden des gesamten Unternehmens/Vereins darzustellen. Wenn im gegenständlichen Datenfile nur die Daten aus einer bestimmten Sparte dargestellt werden, so sind unter Punkt 4.2 nur die mit Zustimmung der fördernden Abteilung des Landes OÖ angesammelten Mittel aus Mitgliedsbeiträgen + 33 % der Spenden der jeweiligen Sparte einzutragen. </t>
    </r>
    <r>
      <rPr>
        <sz val="7"/>
        <color rgb="FFFF0000"/>
        <rFont val="Arial"/>
        <family val="2"/>
      </rPr>
      <t/>
    </r>
  </si>
  <si>
    <t>4.2 Jährliche Ausgaben</t>
  </si>
  <si>
    <t>4.3 Overhead</t>
  </si>
  <si>
    <r>
      <rPr>
        <u/>
        <sz val="7"/>
        <rFont val="Arial"/>
        <family val="2"/>
      </rPr>
      <t>Ausfüllvorgabe:</t>
    </r>
    <r>
      <rPr>
        <sz val="7"/>
        <rFont val="Arial"/>
        <family val="2"/>
      </rPr>
      <t xml:space="preserve"> Die Abfrage unter Punkt 4.2 bezieht sich immer auf das gesamte Unternehmen / gesamten Verein. Auch wenn im gegenständlichen Datenfile nur die Daten einer bestimmten Sparte dargestellt werden, sind unter Punkt 4.2 die Daten des gesamten Unternehmens/Vereins anzuführen (d.h. Summe betriebliche Aufwendungen, Rückstellungen, Abschreibung).</t>
    </r>
  </si>
  <si>
    <r>
      <rPr>
        <u/>
        <sz val="8"/>
        <color theme="1"/>
        <rFont val="Arial"/>
        <family val="2"/>
      </rPr>
      <t xml:space="preserve">
Ausfüllvorgabe:</t>
    </r>
    <r>
      <rPr>
        <sz val="8"/>
        <color theme="1"/>
        <rFont val="Arial"/>
        <family val="2"/>
      </rPr>
      <t xml:space="preserve"> Diese Bestätigung ist nur erforderlich, wenn die beiden nachfolgenden Bedingungen zugleich zutreffen:
</t>
    </r>
    <r>
      <rPr>
        <b/>
        <sz val="8"/>
        <color theme="1"/>
        <rFont val="Arial"/>
        <family val="2"/>
      </rPr>
      <t xml:space="preserve">a) Der gegenständliche Datenfile dient (auch) als Verwendungsnachweis und
b) die Gesamthöhe sämtlicher Förderungen, welche der Förderungsnehmer für das betroffene Jahr von den Abteilungen Gesundheit, Soziales und Kinder- &amp; Jugendhilfe beim Amt der Oö. Landesregierung zugesagt erhalten hat, übersteigt den Betrag von € 500.000. </t>
    </r>
    <r>
      <rPr>
        <sz val="8"/>
        <color theme="1"/>
        <rFont val="Arial"/>
        <family val="2"/>
      </rPr>
      <t xml:space="preserve">
Hier wird zudem besonders auf die entsprechenden Erläuterungen der Ausfüllhilfe hingewiesen.</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</si>
</sst>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0.00\ &quot;PE&quot;"/>
    <numFmt numFmtId="165" formatCode="&quot;IST&quot;\ 0"/>
    <numFmt numFmtId="166" formatCode="&quot;PLAN&quot;\ 0"/>
    <numFmt numFmtId="167" formatCode="dd/mm/yy"/>
    <numFmt numFmtId="168" formatCode="&quot;Version&quot;\ dd/mm/yyyy"/>
  </numFmts>
  <fonts count="46" x14ac:knownFonts="1">
    <font>
      <sz val="10"/>
      <name val="Arial"/>
    </font>
    <font>
      <sz val="10"/>
      <name val="Arial"/>
      <family val="2"/>
    </font>
    <font>
      <b/>
      <sz val="12"/>
      <name val="Arial"/>
      <family val="2"/>
    </font>
    <font>
      <sz val="8"/>
      <name val="Arial"/>
      <family val="2"/>
    </font>
    <font>
      <sz val="10"/>
      <color indexed="9"/>
      <name val="Arial"/>
      <family val="2"/>
    </font>
    <font>
      <b/>
      <sz val="12"/>
      <color indexed="9"/>
      <name val="Arial"/>
      <family val="2"/>
    </font>
    <font>
      <sz val="8"/>
      <name val="Arial"/>
      <family val="2"/>
    </font>
    <font>
      <b/>
      <sz val="8"/>
      <name val="Arial"/>
      <family val="2"/>
    </font>
    <font>
      <b/>
      <sz val="8"/>
      <name val="Arial"/>
      <family val="2"/>
    </font>
    <font>
      <b/>
      <sz val="14"/>
      <color indexed="9"/>
      <name val="Arial"/>
      <family val="2"/>
    </font>
    <font>
      <b/>
      <sz val="14"/>
      <name val="Arial"/>
      <family val="2"/>
    </font>
    <font>
      <b/>
      <sz val="20"/>
      <name val="Arial"/>
      <family val="2"/>
    </font>
    <font>
      <sz val="7"/>
      <name val="Arial"/>
      <family val="2"/>
    </font>
    <font>
      <b/>
      <sz val="7"/>
      <color indexed="53"/>
      <name val="Arial"/>
      <family val="2"/>
    </font>
    <font>
      <sz val="7"/>
      <name val="Arial"/>
      <family val="2"/>
    </font>
    <font>
      <b/>
      <sz val="7"/>
      <name val="Arial"/>
      <family val="2"/>
    </font>
    <font>
      <sz val="6"/>
      <name val="Arial"/>
      <family val="2"/>
    </font>
    <font>
      <b/>
      <u/>
      <sz val="8"/>
      <name val="Arial"/>
      <family val="2"/>
    </font>
    <font>
      <b/>
      <sz val="7"/>
      <color indexed="21"/>
      <name val="Arial"/>
      <family val="2"/>
    </font>
    <font>
      <sz val="10"/>
      <name val="Arial"/>
      <family val="2"/>
    </font>
    <font>
      <b/>
      <sz val="18"/>
      <name val="Arial"/>
      <family val="2"/>
    </font>
    <font>
      <i/>
      <sz val="7"/>
      <name val="Arial"/>
      <family val="2"/>
    </font>
    <font>
      <sz val="7"/>
      <color theme="1" tint="0.499984740745262"/>
      <name val="Arial"/>
      <family val="2"/>
    </font>
    <font>
      <b/>
      <sz val="7"/>
      <color theme="8" tint="-0.499984740745262"/>
      <name val="Arial"/>
      <family val="2"/>
    </font>
    <font>
      <i/>
      <sz val="7"/>
      <color theme="8" tint="-0.499984740745262"/>
      <name val="Arial"/>
      <family val="2"/>
    </font>
    <font>
      <i/>
      <sz val="6"/>
      <color theme="1"/>
      <name val="Arial"/>
      <family val="2"/>
    </font>
    <font>
      <sz val="9"/>
      <name val="Arial"/>
      <family val="2"/>
    </font>
    <font>
      <b/>
      <sz val="9"/>
      <color indexed="9"/>
      <name val="Arial"/>
      <family val="2"/>
    </font>
    <font>
      <b/>
      <sz val="9"/>
      <name val="Arial"/>
      <family val="2"/>
    </font>
    <font>
      <sz val="9"/>
      <color indexed="63"/>
      <name val="Arial"/>
      <family val="2"/>
    </font>
    <font>
      <b/>
      <sz val="9"/>
      <color indexed="63"/>
      <name val="Arial"/>
      <family val="2"/>
    </font>
    <font>
      <sz val="8"/>
      <color indexed="81"/>
      <name val="Tahoma"/>
      <family val="2"/>
    </font>
    <font>
      <sz val="7"/>
      <color rgb="FFFF0000"/>
      <name val="Arial"/>
      <family val="2"/>
    </font>
    <font>
      <sz val="6.5"/>
      <name val="Arial"/>
      <family val="2"/>
    </font>
    <font>
      <i/>
      <u/>
      <sz val="7"/>
      <name val="Arial"/>
      <family val="2"/>
    </font>
    <font>
      <sz val="7"/>
      <color theme="1" tint="0.499984740745262"/>
      <name val="Calibri"/>
      <family val="2"/>
    </font>
    <font>
      <u/>
      <sz val="8"/>
      <name val="Arial"/>
      <family val="2"/>
    </font>
    <font>
      <u/>
      <sz val="7"/>
      <name val="Arial"/>
      <family val="2"/>
    </font>
    <font>
      <b/>
      <sz val="11"/>
      <name val="Arial"/>
      <family val="2"/>
    </font>
    <font>
      <sz val="8"/>
      <color theme="1" tint="0.499984740745262"/>
      <name val="Arial"/>
      <family val="2"/>
    </font>
    <font>
      <u/>
      <sz val="8"/>
      <color theme="1"/>
      <name val="Arial"/>
      <family val="2"/>
    </font>
    <font>
      <sz val="8"/>
      <color theme="1"/>
      <name val="Arial"/>
      <family val="2"/>
    </font>
    <font>
      <b/>
      <sz val="8"/>
      <color theme="1"/>
      <name val="Arial"/>
      <family val="2"/>
    </font>
    <font>
      <b/>
      <sz val="8"/>
      <color theme="1" tint="0.499984740745262"/>
      <name val="Arial"/>
      <family val="2"/>
    </font>
    <font>
      <sz val="7"/>
      <name val="Calibri"/>
      <family val="2"/>
    </font>
    <font>
      <sz val="8"/>
      <color rgb="FFFF0000"/>
      <name val="Arial"/>
      <family val="2"/>
    </font>
  </fonts>
  <fills count="11">
    <fill>
      <patternFill patternType="none"/>
    </fill>
    <fill>
      <patternFill patternType="gray125"/>
    </fill>
    <fill>
      <patternFill patternType="solid">
        <fgColor indexed="26"/>
        <bgColor indexed="64"/>
      </patternFill>
    </fill>
    <fill>
      <patternFill patternType="solid">
        <fgColor indexed="8"/>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indexed="9"/>
      </patternFill>
    </fill>
    <fill>
      <patternFill patternType="solid">
        <fgColor rgb="FFFFFFCC"/>
        <bgColor indexed="64"/>
      </patternFill>
    </fill>
    <fill>
      <patternFill patternType="solid">
        <fgColor indexed="23"/>
        <bgColor indexed="64"/>
      </patternFill>
    </fill>
    <fill>
      <patternFill patternType="solid">
        <fgColor indexed="22"/>
        <bgColor indexed="64"/>
      </patternFill>
    </fill>
    <fill>
      <patternFill patternType="solid">
        <fgColor theme="0"/>
        <bgColor indexed="64"/>
      </patternFill>
    </fill>
  </fills>
  <borders count="103">
    <border>
      <left/>
      <right/>
      <top/>
      <bottom/>
      <diagonal/>
    </border>
    <border>
      <left/>
      <right style="thin">
        <color indexed="64"/>
      </right>
      <top/>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bottom style="thin">
        <color indexed="64"/>
      </bottom>
      <diagonal/>
    </border>
    <border>
      <left/>
      <right/>
      <top style="hair">
        <color indexed="22"/>
      </top>
      <bottom style="hair">
        <color indexed="22"/>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22"/>
      </top>
      <bottom style="hair">
        <color indexed="22"/>
      </bottom>
      <diagonal/>
    </border>
    <border>
      <left style="thin">
        <color indexed="64"/>
      </left>
      <right/>
      <top style="hair">
        <color indexed="22"/>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22"/>
      </top>
      <bottom/>
      <diagonal/>
    </border>
    <border>
      <left/>
      <right style="thin">
        <color indexed="64"/>
      </right>
      <top style="hair">
        <color indexed="22"/>
      </top>
      <bottom style="hair">
        <color indexed="22"/>
      </bottom>
      <diagonal/>
    </border>
    <border>
      <left/>
      <right style="thin">
        <color indexed="64"/>
      </right>
      <top style="hair">
        <color indexed="22"/>
      </top>
      <bottom style="thin">
        <color indexed="64"/>
      </bottom>
      <diagonal/>
    </border>
    <border>
      <left/>
      <right style="thin">
        <color indexed="64"/>
      </right>
      <top style="thin">
        <color indexed="64"/>
      </top>
      <bottom style="hair">
        <color indexed="22"/>
      </bottom>
      <diagonal/>
    </border>
    <border>
      <left/>
      <right style="thin">
        <color indexed="64"/>
      </right>
      <top/>
      <bottom style="hair">
        <color indexed="22"/>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theme="0" tint="-0.24994659260841701"/>
      </bottom>
      <diagonal/>
    </border>
    <border>
      <left style="thin">
        <color indexed="64"/>
      </left>
      <right/>
      <top style="thin">
        <color indexed="64"/>
      </top>
      <bottom style="hair">
        <color theme="0" tint="-0.24994659260841701"/>
      </bottom>
      <diagonal/>
    </border>
    <border>
      <left/>
      <right/>
      <top style="thin">
        <color indexed="64"/>
      </top>
      <bottom style="hair">
        <color theme="0" tint="-0.24994659260841701"/>
      </bottom>
      <diagonal/>
    </border>
    <border>
      <left/>
      <right style="thin">
        <color indexed="64"/>
      </right>
      <top style="thin">
        <color indexed="64"/>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thin">
        <color indexed="64"/>
      </left>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right style="thin">
        <color indexed="64"/>
      </right>
      <top style="hair">
        <color theme="0" tint="-0.24994659260841701"/>
      </top>
      <bottom style="thin">
        <color indexed="64"/>
      </bottom>
      <diagonal/>
    </border>
    <border>
      <left style="thin">
        <color indexed="64"/>
      </left>
      <right style="thin">
        <color indexed="64"/>
      </right>
      <top style="hair">
        <color theme="0" tint="-0.24994659260841701"/>
      </top>
      <bottom style="thin">
        <color indexed="64"/>
      </bottom>
      <diagonal/>
    </border>
    <border>
      <left/>
      <right/>
      <top style="hair">
        <color theme="0" tint="-0.24994659260841701"/>
      </top>
      <bottom style="hair">
        <color theme="0" tint="-0.24994659260841701"/>
      </bottom>
      <diagonal/>
    </border>
    <border>
      <left style="thin">
        <color indexed="64"/>
      </left>
      <right style="thin">
        <color indexed="64"/>
      </right>
      <top style="hair">
        <color theme="0" tint="-0.24994659260841701"/>
      </top>
      <bottom/>
      <diagonal/>
    </border>
    <border>
      <left style="thin">
        <color indexed="64"/>
      </left>
      <right style="thin">
        <color indexed="64"/>
      </right>
      <top style="hair">
        <color indexed="22"/>
      </top>
      <bottom style="hair">
        <color theme="0" tint="-0.24994659260841701"/>
      </bottom>
      <diagonal/>
    </border>
    <border>
      <left style="thin">
        <color indexed="64"/>
      </left>
      <right/>
      <top style="hair">
        <color indexed="22"/>
      </top>
      <bottom style="hair">
        <color theme="0" tint="-0.24994659260841701"/>
      </bottom>
      <diagonal/>
    </border>
    <border>
      <left style="thin">
        <color indexed="64"/>
      </left>
      <right/>
      <top/>
      <bottom style="hair">
        <color theme="0" tint="-0.24994659260841701"/>
      </bottom>
      <diagonal/>
    </border>
    <border>
      <left/>
      <right style="thin">
        <color indexed="64"/>
      </right>
      <top/>
      <bottom style="hair">
        <color theme="0" tint="-0.24994659260841701"/>
      </bottom>
      <diagonal/>
    </border>
    <border>
      <left style="thin">
        <color indexed="64"/>
      </left>
      <right style="thin">
        <color indexed="64"/>
      </right>
      <top/>
      <bottom style="hair">
        <color theme="0" tint="-0.24994659260841701"/>
      </bottom>
      <diagonal/>
    </border>
    <border>
      <left/>
      <right style="thin">
        <color indexed="64"/>
      </right>
      <top style="hair">
        <color indexed="22"/>
      </top>
      <bottom style="hair">
        <color theme="0" tint="-0.24994659260841701"/>
      </bottom>
      <diagonal/>
    </border>
    <border>
      <left/>
      <right/>
      <top/>
      <bottom style="hair">
        <color theme="0"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2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theme="0" tint="-0.24994659260841701"/>
      </bottom>
      <diagonal/>
    </border>
    <border>
      <left/>
      <right style="medium">
        <color indexed="64"/>
      </right>
      <top style="thin">
        <color indexed="64"/>
      </top>
      <bottom style="hair">
        <color theme="0" tint="-0.24994659260841701"/>
      </bottom>
      <diagonal/>
    </border>
    <border>
      <left style="medium">
        <color indexed="64"/>
      </left>
      <right style="thin">
        <color indexed="64"/>
      </right>
      <top style="hair">
        <color theme="0" tint="-0.24994659260841701"/>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medium">
        <color indexed="64"/>
      </left>
      <right/>
      <top style="hair">
        <color theme="0" tint="-0.24994659260841701"/>
      </top>
      <bottom style="thin">
        <color indexed="64"/>
      </bottom>
      <diagonal/>
    </border>
    <border>
      <left/>
      <right style="medium">
        <color indexed="64"/>
      </right>
      <top style="hair">
        <color theme="0" tint="-0.24994659260841701"/>
      </top>
      <bottom style="thin">
        <color indexed="64"/>
      </bottom>
      <diagonal/>
    </border>
    <border>
      <left style="medium">
        <color indexed="64"/>
      </left>
      <right style="thin">
        <color indexed="64"/>
      </right>
      <top style="hair">
        <color theme="0" tint="-0.24994659260841701"/>
      </top>
      <bottom style="medium">
        <color indexed="64"/>
      </bottom>
      <diagonal/>
    </border>
    <border>
      <left style="thin">
        <color indexed="64"/>
      </left>
      <right style="thin">
        <color indexed="64"/>
      </right>
      <top style="hair">
        <color theme="0" tint="-0.24994659260841701"/>
      </top>
      <bottom style="medium">
        <color indexed="64"/>
      </bottom>
      <diagonal/>
    </border>
    <border>
      <left style="thin">
        <color indexed="64"/>
      </left>
      <right/>
      <top style="hair">
        <color theme="0" tint="-0.24994659260841701"/>
      </top>
      <bottom style="medium">
        <color indexed="64"/>
      </bottom>
      <diagonal/>
    </border>
    <border>
      <left/>
      <right style="medium">
        <color indexed="64"/>
      </right>
      <top style="hair">
        <color theme="0" tint="-0.2499465926084170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thin">
        <color indexed="64"/>
      </top>
      <bottom style="hair">
        <color theme="0" tint="-0.24994659260841701"/>
      </bottom>
      <diagonal/>
    </border>
    <border>
      <left style="thin">
        <color indexed="64"/>
      </left>
      <right style="medium">
        <color auto="1"/>
      </right>
      <top style="thin">
        <color indexed="64"/>
      </top>
      <bottom style="hair">
        <color theme="0" tint="-0.24994659260841701"/>
      </bottom>
      <diagonal/>
    </border>
    <border>
      <left style="medium">
        <color auto="1"/>
      </left>
      <right/>
      <top style="hair">
        <color theme="0" tint="-0.24994659260841701"/>
      </top>
      <bottom style="hair">
        <color theme="0" tint="-0.24994659260841701"/>
      </bottom>
      <diagonal/>
    </border>
    <border>
      <left style="thin">
        <color indexed="64"/>
      </left>
      <right style="medium">
        <color auto="1"/>
      </right>
      <top style="hair">
        <color theme="0" tint="-0.24994659260841701"/>
      </top>
      <bottom style="hair">
        <color theme="0" tint="-0.24994659260841701"/>
      </bottom>
      <diagonal/>
    </border>
    <border>
      <left style="thin">
        <color indexed="64"/>
      </left>
      <right style="medium">
        <color auto="1"/>
      </right>
      <top style="hair">
        <color theme="0" tint="-0.24994659260841701"/>
      </top>
      <bottom style="thin">
        <color indexed="64"/>
      </bottom>
      <diagonal/>
    </border>
    <border>
      <left style="medium">
        <color auto="1"/>
      </left>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auto="1"/>
      </top>
      <bottom/>
      <diagonal/>
    </border>
    <border>
      <left style="thin">
        <color indexed="64"/>
      </left>
      <right style="medium">
        <color auto="1"/>
      </right>
      <top style="hair">
        <color theme="0" tint="-0.24994659260841701"/>
      </top>
      <bottom/>
      <diagonal/>
    </border>
    <border>
      <left style="medium">
        <color auto="1"/>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bottom style="hair">
        <color theme="0" tint="-0.24994659260841701"/>
      </bottom>
      <diagonal/>
    </border>
    <border>
      <left style="thin">
        <color indexed="64"/>
      </left>
      <right style="medium">
        <color auto="1"/>
      </right>
      <top/>
      <bottom style="hair">
        <color theme="0" tint="-0.2499465926084170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466">
    <xf numFmtId="0" fontId="0" fillId="0" borderId="0" xfId="0"/>
    <xf numFmtId="0" fontId="14" fillId="0" borderId="1" xfId="0" applyFont="1" applyBorder="1" applyAlignment="1">
      <alignment vertical="center"/>
    </xf>
    <xf numFmtId="0" fontId="14" fillId="0" borderId="3" xfId="0" applyFont="1" applyBorder="1" applyAlignment="1">
      <alignment horizontal="left" vertical="center" wrapText="1"/>
    </xf>
    <xf numFmtId="0" fontId="14"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2" xfId="0" applyFont="1" applyBorder="1" applyAlignment="1">
      <alignment vertical="center"/>
    </xf>
    <xf numFmtId="0" fontId="15" fillId="0" borderId="0" xfId="0" applyFont="1" applyAlignment="1">
      <alignment vertical="center"/>
    </xf>
    <xf numFmtId="3" fontId="15" fillId="0" borderId="0" xfId="0" applyNumberFormat="1" applyFont="1" applyAlignment="1">
      <alignment vertical="center"/>
    </xf>
    <xf numFmtId="0" fontId="8" fillId="0" borderId="0" xfId="0" applyFont="1" applyAlignment="1">
      <alignment vertical="center"/>
    </xf>
    <xf numFmtId="0" fontId="10" fillId="2" borderId="4" xfId="0" applyFont="1" applyFill="1" applyBorder="1" applyAlignment="1" applyProtection="1">
      <alignment horizontal="center" vertical="center"/>
      <protection locked="0"/>
    </xf>
    <xf numFmtId="0" fontId="14" fillId="0" borderId="9" xfId="0" applyFont="1" applyBorder="1" applyAlignment="1">
      <alignment vertical="center"/>
    </xf>
    <xf numFmtId="0" fontId="11" fillId="0" borderId="0" xfId="0" applyFont="1" applyAlignment="1">
      <alignment horizontal="left" vertical="center"/>
    </xf>
    <xf numFmtId="0" fontId="9"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left" vertical="center" indent="1"/>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vertical="center"/>
    </xf>
    <xf numFmtId="0" fontId="5" fillId="0" borderId="0" xfId="0" applyFont="1" applyAlignment="1">
      <alignment horizontal="left" vertical="center" indent="1"/>
    </xf>
    <xf numFmtId="0" fontId="4"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16" xfId="0" applyFont="1" applyBorder="1" applyAlignment="1">
      <alignment vertical="center"/>
    </xf>
    <xf numFmtId="0" fontId="14" fillId="0" borderId="10"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7" fillId="0" borderId="0" xfId="0" applyFont="1" applyAlignment="1">
      <alignment horizontal="left" vertical="center"/>
    </xf>
    <xf numFmtId="3" fontId="7" fillId="0" borderId="0" xfId="0" applyNumberFormat="1" applyFont="1" applyAlignment="1">
      <alignment vertical="center"/>
    </xf>
    <xf numFmtId="0" fontId="3" fillId="0" borderId="0" xfId="0" applyFont="1" applyAlignment="1">
      <alignment horizontal="left" vertical="top" wrapText="1"/>
    </xf>
    <xf numFmtId="0" fontId="14" fillId="0" borderId="8" xfId="0" applyFont="1" applyBorder="1" applyAlignment="1">
      <alignment horizontal="left" vertical="center"/>
    </xf>
    <xf numFmtId="0" fontId="14" fillId="0" borderId="6" xfId="0" applyFont="1" applyBorder="1" applyAlignment="1">
      <alignment horizontal="left" vertical="center" wrapText="1"/>
    </xf>
    <xf numFmtId="0" fontId="16" fillId="0" borderId="0" xfId="0" applyFont="1" applyAlignment="1">
      <alignment vertical="center"/>
    </xf>
    <xf numFmtId="10" fontId="16" fillId="0" borderId="0" xfId="0" applyNumberFormat="1" applyFont="1" applyAlignment="1">
      <alignment vertical="center"/>
    </xf>
    <xf numFmtId="0" fontId="14" fillId="0" borderId="0" xfId="0" applyFont="1" applyAlignment="1">
      <alignment horizontal="left" vertical="center"/>
    </xf>
    <xf numFmtId="10" fontId="16" fillId="0" borderId="4" xfId="0" applyNumberFormat="1" applyFont="1" applyBorder="1" applyAlignment="1">
      <alignment horizontal="right" vertical="center"/>
    </xf>
    <xf numFmtId="10" fontId="16" fillId="0" borderId="8" xfId="0" applyNumberFormat="1" applyFont="1" applyBorder="1" applyAlignment="1">
      <alignment horizontal="right" vertical="center"/>
    </xf>
    <xf numFmtId="10" fontId="16" fillId="0" borderId="3" xfId="0" applyNumberFormat="1" applyFont="1" applyBorder="1" applyAlignment="1">
      <alignment horizontal="right" vertical="center"/>
    </xf>
    <xf numFmtId="10" fontId="16" fillId="0" borderId="5" xfId="0" applyNumberFormat="1" applyFont="1" applyBorder="1" applyAlignment="1">
      <alignment horizontal="right" vertical="center"/>
    </xf>
    <xf numFmtId="10" fontId="16" fillId="0" borderId="6" xfId="0" applyNumberFormat="1" applyFont="1" applyBorder="1" applyAlignment="1">
      <alignment horizontal="right" vertical="center"/>
    </xf>
    <xf numFmtId="10" fontId="16" fillId="0" borderId="29" xfId="0" applyNumberFormat="1" applyFont="1" applyBorder="1" applyAlignment="1">
      <alignment horizontal="right" vertical="center"/>
    </xf>
    <xf numFmtId="10" fontId="16" fillId="0" borderId="9" xfId="0" applyNumberFormat="1" applyFont="1" applyBorder="1" applyAlignment="1">
      <alignment horizontal="right" vertical="center"/>
    </xf>
    <xf numFmtId="10" fontId="16" fillId="0" borderId="7" xfId="0" applyNumberFormat="1" applyFont="1" applyBorder="1" applyAlignment="1">
      <alignment horizontal="right" vertical="center"/>
    </xf>
    <xf numFmtId="165" fontId="15" fillId="2" borderId="21" xfId="0" applyNumberFormat="1" applyFont="1" applyFill="1" applyBorder="1" applyAlignment="1" applyProtection="1">
      <alignment horizontal="center" vertical="center"/>
      <protection locked="0"/>
    </xf>
    <xf numFmtId="165" fontId="15" fillId="5" borderId="21" xfId="0" applyNumberFormat="1" applyFont="1" applyFill="1" applyBorder="1" applyAlignment="1">
      <alignment horizontal="center" vertical="center"/>
    </xf>
    <xf numFmtId="166" fontId="15" fillId="5" borderId="21" xfId="0" applyNumberFormat="1" applyFont="1" applyFill="1" applyBorder="1" applyAlignment="1">
      <alignment horizontal="center" vertical="center"/>
    </xf>
    <xf numFmtId="165" fontId="15" fillId="5" borderId="4" xfId="0" applyNumberFormat="1" applyFont="1" applyFill="1" applyBorder="1" applyAlignment="1">
      <alignment horizontal="center" vertical="center"/>
    </xf>
    <xf numFmtId="166" fontId="15" fillId="5" borderId="4" xfId="0" applyNumberFormat="1" applyFont="1" applyFill="1" applyBorder="1" applyAlignment="1">
      <alignment horizontal="center" vertical="center"/>
    </xf>
    <xf numFmtId="4" fontId="14" fillId="2" borderId="4" xfId="0" applyNumberFormat="1" applyFont="1" applyFill="1" applyBorder="1" applyAlignment="1" applyProtection="1">
      <alignment vertical="center"/>
      <protection locked="0"/>
    </xf>
    <xf numFmtId="4" fontId="16" fillId="0" borderId="11" xfId="0" applyNumberFormat="1" applyFont="1" applyBorder="1" applyAlignment="1">
      <alignment vertical="center"/>
    </xf>
    <xf numFmtId="4" fontId="16" fillId="0" borderId="25" xfId="0" applyNumberFormat="1" applyFont="1" applyBorder="1" applyAlignment="1">
      <alignment vertical="center"/>
    </xf>
    <xf numFmtId="4" fontId="14" fillId="2" borderId="2" xfId="0" applyNumberFormat="1" applyFont="1" applyFill="1" applyBorder="1" applyAlignment="1" applyProtection="1">
      <alignment horizontal="right" vertical="center"/>
      <protection locked="0"/>
    </xf>
    <xf numFmtId="4" fontId="14" fillId="2" borderId="6" xfId="0" applyNumberFormat="1" applyFont="1" applyFill="1" applyBorder="1" applyAlignment="1" applyProtection="1">
      <alignment horizontal="right" vertical="center"/>
      <protection locked="0"/>
    </xf>
    <xf numFmtId="4" fontId="16" fillId="0" borderId="26" xfId="0" applyNumberFormat="1" applyFont="1" applyBorder="1" applyAlignment="1">
      <alignment vertical="center"/>
    </xf>
    <xf numFmtId="4" fontId="14" fillId="2" borderId="8" xfId="0" applyNumberFormat="1" applyFont="1" applyFill="1" applyBorder="1" applyAlignment="1" applyProtection="1">
      <alignment horizontal="right" vertical="center"/>
      <protection locked="0"/>
    </xf>
    <xf numFmtId="4" fontId="16" fillId="0" borderId="27" xfId="0" applyNumberFormat="1" applyFont="1" applyBorder="1" applyAlignment="1">
      <alignment vertical="center"/>
    </xf>
    <xf numFmtId="4" fontId="16" fillId="0" borderId="18" xfId="0" applyNumberFormat="1" applyFont="1" applyBorder="1" applyAlignment="1">
      <alignment vertical="center"/>
    </xf>
    <xf numFmtId="4" fontId="14" fillId="2" borderId="3" xfId="0" applyNumberFormat="1" applyFont="1" applyFill="1" applyBorder="1" applyAlignment="1" applyProtection="1">
      <alignment horizontal="right" vertical="center"/>
      <protection locked="0"/>
    </xf>
    <xf numFmtId="4" fontId="14" fillId="2" borderId="4" xfId="0" applyNumberFormat="1" applyFont="1" applyFill="1" applyBorder="1" applyAlignment="1" applyProtection="1">
      <alignment horizontal="right" vertical="center"/>
      <protection locked="0"/>
    </xf>
    <xf numFmtId="4" fontId="15" fillId="0" borderId="29" xfId="0" applyNumberFormat="1" applyFont="1" applyBorder="1" applyAlignment="1">
      <alignment horizontal="right" vertical="center"/>
    </xf>
    <xf numFmtId="4" fontId="16" fillId="0" borderId="28" xfId="0" applyNumberFormat="1" applyFont="1" applyBorder="1" applyAlignment="1">
      <alignment vertical="center"/>
    </xf>
    <xf numFmtId="4" fontId="14" fillId="2" borderId="2" xfId="0" applyNumberFormat="1" applyFont="1" applyFill="1" applyBorder="1" applyAlignment="1" applyProtection="1">
      <alignment vertical="center"/>
      <protection locked="0"/>
    </xf>
    <xf numFmtId="4" fontId="14" fillId="2" borderId="6" xfId="0" applyNumberFormat="1" applyFont="1" applyFill="1" applyBorder="1" applyAlignment="1" applyProtection="1">
      <alignment vertical="center"/>
      <protection locked="0"/>
    </xf>
    <xf numFmtId="4" fontId="14" fillId="2" borderId="9" xfId="0" applyNumberFormat="1" applyFont="1" applyFill="1" applyBorder="1" applyAlignment="1" applyProtection="1">
      <alignment vertical="center"/>
      <protection locked="0"/>
    </xf>
    <xf numFmtId="4" fontId="14" fillId="2" borderId="3" xfId="0" applyNumberFormat="1" applyFont="1" applyFill="1" applyBorder="1" applyAlignment="1" applyProtection="1">
      <alignment vertical="center"/>
      <protection locked="0"/>
    </xf>
    <xf numFmtId="4" fontId="14" fillId="2" borderId="5" xfId="0" applyNumberFormat="1" applyFont="1" applyFill="1" applyBorder="1" applyAlignment="1" applyProtection="1">
      <alignment vertical="center"/>
      <protection locked="0"/>
    </xf>
    <xf numFmtId="4" fontId="16" fillId="0" borderId="19" xfId="0" applyNumberFormat="1" applyFont="1" applyBorder="1" applyAlignment="1">
      <alignment vertical="center"/>
    </xf>
    <xf numFmtId="4" fontId="15" fillId="0" borderId="29" xfId="0" applyNumberFormat="1" applyFont="1" applyBorder="1" applyAlignment="1">
      <alignment vertical="center"/>
    </xf>
    <xf numFmtId="4" fontId="16" fillId="0" borderId="4" xfId="0" applyNumberFormat="1" applyFont="1" applyBorder="1" applyAlignment="1">
      <alignment vertical="center"/>
    </xf>
    <xf numFmtId="4" fontId="14" fillId="2" borderId="7" xfId="0" applyNumberFormat="1" applyFont="1" applyFill="1" applyBorder="1" applyAlignment="1" applyProtection="1">
      <alignment vertical="center"/>
      <protection locked="0"/>
    </xf>
    <xf numFmtId="4" fontId="16" fillId="0" borderId="30" xfId="0" applyNumberFormat="1" applyFont="1" applyBorder="1" applyAlignment="1">
      <alignment vertical="center"/>
    </xf>
    <xf numFmtId="4" fontId="15" fillId="0" borderId="4" xfId="0" applyNumberFormat="1" applyFont="1" applyBorder="1" applyAlignment="1">
      <alignment vertical="center"/>
    </xf>
    <xf numFmtId="4" fontId="15" fillId="6" borderId="29" xfId="0" applyNumberFormat="1" applyFont="1" applyFill="1" applyBorder="1" applyAlignment="1">
      <alignment vertical="center"/>
    </xf>
    <xf numFmtId="4" fontId="16" fillId="0" borderId="29" xfId="0" applyNumberFormat="1" applyFont="1" applyBorder="1" applyAlignment="1">
      <alignment vertical="center"/>
    </xf>
    <xf numFmtId="0" fontId="19" fillId="0" borderId="0" xfId="0" applyFont="1" applyAlignment="1">
      <alignment vertical="center"/>
    </xf>
    <xf numFmtId="10" fontId="16" fillId="0" borderId="0" xfId="0" applyNumberFormat="1" applyFont="1" applyAlignment="1">
      <alignment horizontal="right" vertical="center"/>
    </xf>
    <xf numFmtId="0" fontId="15" fillId="0" borderId="0" xfId="0" applyFont="1" applyAlignment="1">
      <alignment horizontal="left" vertical="center"/>
    </xf>
    <xf numFmtId="0" fontId="20" fillId="0" borderId="0" xfId="0" applyFont="1" applyAlignment="1">
      <alignment horizontal="left" vertical="top"/>
    </xf>
    <xf numFmtId="10" fontId="14" fillId="0" borderId="41" xfId="0" applyNumberFormat="1" applyFont="1" applyBorder="1" applyAlignment="1">
      <alignment horizontal="right" vertical="center"/>
    </xf>
    <xf numFmtId="10" fontId="14" fillId="0" borderId="37" xfId="0" applyNumberFormat="1" applyFont="1" applyBorder="1" applyAlignment="1">
      <alignment horizontal="right" vertical="center"/>
    </xf>
    <xf numFmtId="4" fontId="14" fillId="0" borderId="41" xfId="0" applyNumberFormat="1" applyFont="1" applyBorder="1" applyAlignment="1">
      <alignment horizontal="right" vertical="center"/>
    </xf>
    <xf numFmtId="4" fontId="15" fillId="0" borderId="0" xfId="0" applyNumberFormat="1" applyFont="1" applyAlignment="1">
      <alignment vertical="center"/>
    </xf>
    <xf numFmtId="4" fontId="16" fillId="0" borderId="0" xfId="0" applyNumberFormat="1" applyFont="1" applyAlignment="1">
      <alignment vertical="center"/>
    </xf>
    <xf numFmtId="0" fontId="14" fillId="0" borderId="23" xfId="0" applyFont="1" applyBorder="1" applyAlignment="1" applyProtection="1">
      <alignment horizontal="left" vertical="center" wrapText="1"/>
      <protection locked="0"/>
    </xf>
    <xf numFmtId="0" fontId="12" fillId="0" borderId="15" xfId="0" applyFont="1" applyBorder="1" applyAlignment="1">
      <alignment horizontal="left" vertical="center" wrapText="1"/>
    </xf>
    <xf numFmtId="10" fontId="16" fillId="0" borderId="37" xfId="0" applyNumberFormat="1" applyFont="1" applyBorder="1" applyAlignment="1">
      <alignment vertical="center"/>
    </xf>
    <xf numFmtId="164" fontId="16" fillId="0" borderId="37" xfId="0" applyNumberFormat="1" applyFont="1" applyBorder="1" applyAlignment="1">
      <alignment vertical="center"/>
    </xf>
    <xf numFmtId="0" fontId="12" fillId="0" borderId="51" xfId="0" applyFont="1" applyBorder="1" applyAlignment="1">
      <alignment vertical="center"/>
    </xf>
    <xf numFmtId="4" fontId="14" fillId="2" borderId="50" xfId="0" applyNumberFormat="1" applyFont="1" applyFill="1" applyBorder="1" applyAlignment="1" applyProtection="1">
      <alignment vertical="center"/>
      <protection locked="0"/>
    </xf>
    <xf numFmtId="4" fontId="16" fillId="0" borderId="51" xfId="0" applyNumberFormat="1" applyFont="1" applyBorder="1" applyAlignment="1">
      <alignment vertical="center"/>
    </xf>
    <xf numFmtId="10" fontId="16" fillId="0" borderId="50" xfId="0" applyNumberFormat="1" applyFont="1" applyBorder="1" applyAlignment="1">
      <alignment horizontal="right" vertical="center"/>
    </xf>
    <xf numFmtId="4" fontId="15" fillId="0" borderId="0" xfId="0" applyNumberFormat="1" applyFont="1" applyAlignment="1">
      <alignment horizontal="right" vertical="center"/>
    </xf>
    <xf numFmtId="0" fontId="12" fillId="0" borderId="2" xfId="0" applyFont="1" applyBorder="1" applyAlignment="1">
      <alignment vertical="center"/>
    </xf>
    <xf numFmtId="0" fontId="14" fillId="0" borderId="54" xfId="0" applyFont="1" applyBorder="1" applyAlignment="1">
      <alignment vertical="center"/>
    </xf>
    <xf numFmtId="4" fontId="14" fillId="2" borderId="54" xfId="0" applyNumberFormat="1" applyFont="1" applyFill="1" applyBorder="1" applyAlignment="1" applyProtection="1">
      <alignment vertical="center"/>
      <protection locked="0"/>
    </xf>
    <xf numFmtId="4" fontId="16" fillId="0" borderId="52" xfId="0" applyNumberFormat="1" applyFont="1" applyBorder="1" applyAlignment="1">
      <alignment vertical="center"/>
    </xf>
    <xf numFmtId="10" fontId="16" fillId="0" borderId="54" xfId="0" applyNumberFormat="1" applyFont="1" applyBorder="1" applyAlignment="1">
      <alignment horizontal="right" vertical="center"/>
    </xf>
    <xf numFmtId="0" fontId="14" fillId="0" borderId="50" xfId="0" applyFont="1" applyBorder="1" applyAlignment="1">
      <alignment vertical="center"/>
    </xf>
    <xf numFmtId="0" fontId="12" fillId="0" borderId="41" xfId="0" applyFont="1" applyBorder="1" applyAlignment="1">
      <alignment vertical="center"/>
    </xf>
    <xf numFmtId="4" fontId="14" fillId="2" borderId="41" xfId="0" applyNumberFormat="1" applyFont="1" applyFill="1" applyBorder="1" applyAlignment="1" applyProtection="1">
      <alignment vertical="center"/>
      <protection locked="0"/>
    </xf>
    <xf numFmtId="4" fontId="16" fillId="0" borderId="42" xfId="0" applyNumberFormat="1" applyFont="1" applyBorder="1" applyAlignment="1">
      <alignment vertical="center"/>
    </xf>
    <xf numFmtId="10" fontId="16" fillId="0" borderId="41" xfId="0" applyNumberFormat="1" applyFont="1" applyBorder="1" applyAlignment="1">
      <alignment horizontal="right" vertical="center"/>
    </xf>
    <xf numFmtId="0" fontId="14" fillId="0" borderId="43" xfId="0" applyFont="1" applyBorder="1" applyAlignment="1">
      <alignment horizontal="left" vertical="center"/>
    </xf>
    <xf numFmtId="0" fontId="14" fillId="0" borderId="24" xfId="0" applyFont="1" applyBorder="1" applyAlignment="1">
      <alignment horizontal="left" vertical="center" wrapText="1"/>
    </xf>
    <xf numFmtId="0" fontId="1" fillId="7" borderId="4" xfId="0" applyFont="1" applyFill="1" applyBorder="1" applyAlignment="1" applyProtection="1">
      <alignment horizontal="center" vertical="center" wrapText="1"/>
      <protection locked="0"/>
    </xf>
    <xf numFmtId="0" fontId="12" fillId="0" borderId="22" xfId="0" applyFont="1" applyBorder="1" applyAlignment="1">
      <alignment horizontal="right" vertical="center" wrapText="1"/>
    </xf>
    <xf numFmtId="0" fontId="12" fillId="0" borderId="0" xfId="0" applyFont="1" applyAlignment="1">
      <alignment horizontal="left" vertical="center"/>
    </xf>
    <xf numFmtId="0" fontId="15" fillId="0" borderId="39" xfId="0" applyFont="1" applyBorder="1" applyAlignment="1">
      <alignment horizontal="left" vertical="center"/>
    </xf>
    <xf numFmtId="0" fontId="15" fillId="0" borderId="40" xfId="0" applyFont="1" applyBorder="1" applyAlignment="1">
      <alignment horizontal="left" vertical="center"/>
    </xf>
    <xf numFmtId="4" fontId="14" fillId="2" borderId="37" xfId="0" applyNumberFormat="1" applyFont="1" applyFill="1" applyBorder="1" applyAlignment="1" applyProtection="1">
      <alignment vertical="center"/>
      <protection locked="0"/>
    </xf>
    <xf numFmtId="4" fontId="16" fillId="0" borderId="38" xfId="0" applyNumberFormat="1" applyFont="1" applyBorder="1" applyAlignment="1">
      <alignment vertical="center"/>
    </xf>
    <xf numFmtId="0" fontId="15" fillId="0" borderId="48" xfId="0" applyFont="1" applyBorder="1" applyAlignment="1">
      <alignment horizontal="left" vertical="center"/>
    </xf>
    <xf numFmtId="0" fontId="15" fillId="0" borderId="43" xfId="0" applyFont="1" applyBorder="1" applyAlignment="1">
      <alignment horizontal="left" vertical="center"/>
    </xf>
    <xf numFmtId="0" fontId="15" fillId="0" borderId="45" xfId="0" applyFont="1" applyBorder="1" applyAlignment="1">
      <alignment horizontal="left" vertical="center"/>
    </xf>
    <xf numFmtId="0" fontId="15" fillId="0" borderId="46" xfId="0" applyFont="1" applyBorder="1" applyAlignment="1">
      <alignment horizontal="left" vertical="center"/>
    </xf>
    <xf numFmtId="4" fontId="14" fillId="2" borderId="47" xfId="0" applyNumberFormat="1" applyFont="1" applyFill="1" applyBorder="1" applyAlignment="1" applyProtection="1">
      <alignment vertical="center"/>
      <protection locked="0"/>
    </xf>
    <xf numFmtId="4" fontId="16" fillId="0" borderId="44" xfId="0" applyNumberFormat="1" applyFont="1" applyBorder="1" applyAlignment="1">
      <alignment vertical="center"/>
    </xf>
    <xf numFmtId="0" fontId="12" fillId="0" borderId="40" xfId="0" applyFont="1" applyBorder="1" applyAlignment="1">
      <alignment horizontal="left" vertical="center"/>
    </xf>
    <xf numFmtId="4" fontId="14" fillId="0" borderId="29" xfId="0" applyNumberFormat="1" applyFont="1" applyBorder="1" applyAlignment="1">
      <alignment vertical="center"/>
    </xf>
    <xf numFmtId="0" fontId="14" fillId="0" borderId="17" xfId="0" quotePrefix="1" applyFont="1" applyBorder="1" applyAlignment="1">
      <alignment vertical="center"/>
    </xf>
    <xf numFmtId="0" fontId="14" fillId="0" borderId="33" xfId="0" quotePrefix="1" applyFont="1" applyBorder="1" applyAlignment="1">
      <alignment vertical="center"/>
    </xf>
    <xf numFmtId="0" fontId="14" fillId="0" borderId="26" xfId="0" quotePrefix="1" applyFont="1" applyBorder="1" applyAlignment="1">
      <alignment vertical="center"/>
    </xf>
    <xf numFmtId="0" fontId="14" fillId="0" borderId="31" xfId="0" quotePrefix="1" applyFont="1" applyBorder="1" applyAlignment="1">
      <alignment vertical="center"/>
    </xf>
    <xf numFmtId="0" fontId="14" fillId="0" borderId="27" xfId="0" quotePrefix="1" applyFont="1" applyBorder="1" applyAlignment="1">
      <alignment vertical="center"/>
    </xf>
    <xf numFmtId="0" fontId="14" fillId="0" borderId="32" xfId="0" quotePrefix="1" applyFont="1" applyBorder="1" applyAlignment="1">
      <alignment vertical="center"/>
    </xf>
    <xf numFmtId="0" fontId="14" fillId="0" borderId="34" xfId="0" applyFont="1" applyBorder="1" applyAlignment="1">
      <alignment vertical="center"/>
    </xf>
    <xf numFmtId="0" fontId="14" fillId="0" borderId="26" xfId="0" applyFont="1" applyBorder="1" applyAlignment="1">
      <alignment vertical="center"/>
    </xf>
    <xf numFmtId="0" fontId="14" fillId="0" borderId="31" xfId="0" applyFont="1" applyBorder="1" applyAlignment="1">
      <alignment vertical="center"/>
    </xf>
    <xf numFmtId="0" fontId="14" fillId="0" borderId="27"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55" xfId="0" applyFont="1" applyBorder="1" applyAlignment="1">
      <alignment vertical="center"/>
    </xf>
    <xf numFmtId="0" fontId="14" fillId="0" borderId="53" xfId="0" applyFont="1" applyBorder="1" applyAlignment="1">
      <alignment vertical="center"/>
    </xf>
    <xf numFmtId="49" fontId="14" fillId="0" borderId="19" xfId="0" applyNumberFormat="1" applyFont="1" applyBorder="1" applyAlignment="1">
      <alignment vertical="center"/>
    </xf>
    <xf numFmtId="49" fontId="14" fillId="0" borderId="0" xfId="0" applyNumberFormat="1" applyFont="1" applyAlignment="1">
      <alignment vertical="center"/>
    </xf>
    <xf numFmtId="4" fontId="16" fillId="0" borderId="37" xfId="0" applyNumberFormat="1" applyFont="1" applyBorder="1" applyAlignment="1">
      <alignment vertical="center"/>
    </xf>
    <xf numFmtId="4" fontId="16" fillId="0" borderId="41" xfId="0" applyNumberFormat="1" applyFont="1" applyBorder="1" applyAlignment="1">
      <alignment vertical="center"/>
    </xf>
    <xf numFmtId="4" fontId="16" fillId="0" borderId="49" xfId="0" applyNumberFormat="1" applyFont="1" applyBorder="1" applyAlignment="1">
      <alignment vertical="center"/>
    </xf>
    <xf numFmtId="4" fontId="16" fillId="0" borderId="47" xfId="0" applyNumberFormat="1" applyFont="1" applyBorder="1" applyAlignment="1">
      <alignment vertical="center"/>
    </xf>
    <xf numFmtId="0" fontId="12" fillId="0" borderId="36" xfId="0" applyFont="1" applyBorder="1" applyAlignment="1">
      <alignment horizontal="left" vertical="center"/>
    </xf>
    <xf numFmtId="4" fontId="12" fillId="7" borderId="37" xfId="0" applyNumberFormat="1" applyFont="1" applyFill="1" applyBorder="1" applyAlignment="1" applyProtection="1">
      <alignment vertical="center"/>
      <protection locked="0"/>
    </xf>
    <xf numFmtId="4" fontId="12" fillId="7" borderId="41" xfId="0" applyNumberFormat="1" applyFont="1" applyFill="1" applyBorder="1" applyAlignment="1" applyProtection="1">
      <alignment vertical="center"/>
      <protection locked="0"/>
    </xf>
    <xf numFmtId="4" fontId="12" fillId="7" borderId="49" xfId="0" applyNumberFormat="1" applyFont="1" applyFill="1" applyBorder="1" applyAlignment="1" applyProtection="1">
      <alignment vertical="center"/>
      <protection locked="0"/>
    </xf>
    <xf numFmtId="4" fontId="12" fillId="0" borderId="4" xfId="0" applyNumberFormat="1" applyFont="1" applyBorder="1" applyAlignment="1">
      <alignment vertical="center"/>
    </xf>
    <xf numFmtId="0" fontId="10" fillId="0" borderId="0" xfId="0" applyFont="1" applyAlignment="1" applyProtection="1">
      <alignment horizontal="left" vertical="center"/>
      <protection locked="0"/>
    </xf>
    <xf numFmtId="3" fontId="12" fillId="7" borderId="4" xfId="0" applyNumberFormat="1" applyFont="1" applyFill="1" applyBorder="1" applyAlignment="1" applyProtection="1">
      <alignment horizontal="right" vertical="center"/>
      <protection locked="0"/>
    </xf>
    <xf numFmtId="3" fontId="16" fillId="0" borderId="11" xfId="0" applyNumberFormat="1" applyFont="1" applyBorder="1" applyAlignment="1">
      <alignment vertical="center"/>
    </xf>
    <xf numFmtId="164" fontId="12" fillId="7" borderId="37" xfId="0" applyNumberFormat="1" applyFont="1" applyFill="1" applyBorder="1" applyAlignment="1" applyProtection="1">
      <alignment horizontal="right" vertical="center"/>
      <protection locked="0"/>
    </xf>
    <xf numFmtId="164" fontId="12" fillId="2" borderId="41" xfId="0" applyNumberFormat="1" applyFont="1" applyFill="1" applyBorder="1" applyAlignment="1" applyProtection="1">
      <alignment horizontal="right" vertical="center"/>
      <protection locked="0"/>
    </xf>
    <xf numFmtId="164" fontId="16" fillId="0" borderId="41" xfId="0" applyNumberFormat="1" applyFont="1" applyBorder="1" applyAlignment="1">
      <alignment vertical="center"/>
    </xf>
    <xf numFmtId="10" fontId="16" fillId="0" borderId="41" xfId="0" applyNumberFormat="1" applyFont="1" applyBorder="1" applyAlignment="1">
      <alignment vertical="center"/>
    </xf>
    <xf numFmtId="164" fontId="12" fillId="2" borderId="47" xfId="0" applyNumberFormat="1" applyFont="1" applyFill="1" applyBorder="1" applyAlignment="1" applyProtection="1">
      <alignment horizontal="right" vertical="center"/>
      <protection locked="0"/>
    </xf>
    <xf numFmtId="164" fontId="16" fillId="0" borderId="47" xfId="0" applyNumberFormat="1" applyFont="1" applyBorder="1" applyAlignment="1">
      <alignment vertical="center"/>
    </xf>
    <xf numFmtId="10" fontId="16" fillId="0" borderId="47" xfId="0" applyNumberFormat="1" applyFont="1" applyBorder="1" applyAlignment="1">
      <alignment vertical="center"/>
    </xf>
    <xf numFmtId="0" fontId="12" fillId="0" borderId="23" xfId="0" applyFont="1" applyBorder="1" applyAlignment="1">
      <alignment horizontal="left" vertical="center" wrapText="1"/>
    </xf>
    <xf numFmtId="0" fontId="12" fillId="0" borderId="23" xfId="0" applyFont="1" applyBorder="1" applyAlignment="1">
      <alignment horizontal="left" vertical="center"/>
    </xf>
    <xf numFmtId="0" fontId="15" fillId="0" borderId="15"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xf>
    <xf numFmtId="0" fontId="12" fillId="0" borderId="13"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4" fillId="0" borderId="42" xfId="0" applyFont="1" applyBorder="1" applyAlignment="1">
      <alignment vertical="center"/>
    </xf>
    <xf numFmtId="0" fontId="12" fillId="0" borderId="44" xfId="0" applyFont="1" applyBorder="1" applyAlignment="1">
      <alignment vertical="center"/>
    </xf>
    <xf numFmtId="0" fontId="12" fillId="0" borderId="3" xfId="0" applyFont="1" applyBorder="1" applyAlignment="1">
      <alignment vertical="center"/>
    </xf>
    <xf numFmtId="0" fontId="14" fillId="0" borderId="2" xfId="0" applyFont="1" applyBorder="1" applyAlignment="1">
      <alignment horizontal="left" vertical="center" wrapText="1"/>
    </xf>
    <xf numFmtId="4" fontId="12" fillId="7" borderId="47" xfId="0" applyNumberFormat="1" applyFont="1" applyFill="1" applyBorder="1" applyAlignment="1" applyProtection="1">
      <alignment vertical="center"/>
      <protection locked="0"/>
    </xf>
    <xf numFmtId="0" fontId="22" fillId="0" borderId="43" xfId="0" applyFont="1" applyBorder="1" applyAlignment="1">
      <alignment horizontal="right" vertical="center"/>
    </xf>
    <xf numFmtId="0" fontId="15" fillId="0" borderId="56" xfId="0" applyFont="1" applyBorder="1" applyAlignment="1">
      <alignment horizontal="left" vertical="center"/>
    </xf>
    <xf numFmtId="0" fontId="15" fillId="0" borderId="53" xfId="0" applyFont="1" applyBorder="1" applyAlignment="1">
      <alignment horizontal="left" vertical="center"/>
    </xf>
    <xf numFmtId="4" fontId="12" fillId="7" borderId="54" xfId="0" applyNumberFormat="1" applyFont="1" applyFill="1" applyBorder="1" applyAlignment="1" applyProtection="1">
      <alignment vertical="center"/>
      <protection locked="0"/>
    </xf>
    <xf numFmtId="4" fontId="16" fillId="0" borderId="54" xfId="0" applyNumberFormat="1" applyFont="1" applyBorder="1" applyAlignment="1">
      <alignment vertical="center"/>
    </xf>
    <xf numFmtId="4" fontId="12" fillId="0" borderId="29" xfId="0" applyNumberFormat="1" applyFont="1" applyBorder="1" applyAlignment="1">
      <alignment horizontal="right" vertical="center"/>
    </xf>
    <xf numFmtId="0" fontId="23" fillId="0" borderId="0" xfId="0" applyFont="1" applyAlignment="1">
      <alignment vertical="center"/>
    </xf>
    <xf numFmtId="0" fontId="24" fillId="0" borderId="42" xfId="0" applyFont="1" applyBorder="1" applyAlignment="1">
      <alignment vertical="center"/>
    </xf>
    <xf numFmtId="4" fontId="24" fillId="2" borderId="41" xfId="0" applyNumberFormat="1" applyFont="1" applyFill="1" applyBorder="1" applyAlignment="1" applyProtection="1">
      <alignment vertical="center"/>
      <protection locked="0"/>
    </xf>
    <xf numFmtId="10" fontId="12" fillId="0" borderId="29" xfId="0" applyNumberFormat="1" applyFont="1" applyBorder="1" applyAlignment="1">
      <alignment vertical="center"/>
    </xf>
    <xf numFmtId="0" fontId="12" fillId="0" borderId="37" xfId="0" applyFont="1" applyBorder="1" applyAlignment="1">
      <alignment vertical="center"/>
    </xf>
    <xf numFmtId="10" fontId="16" fillId="0" borderId="4" xfId="0" applyNumberFormat="1" applyFont="1" applyBorder="1" applyAlignment="1">
      <alignment vertical="center"/>
    </xf>
    <xf numFmtId="0" fontId="5" fillId="8" borderId="0" xfId="0" applyFont="1" applyFill="1" applyAlignment="1">
      <alignment horizontal="left" vertical="center"/>
    </xf>
    <xf numFmtId="0" fontId="26" fillId="8" borderId="0" xfId="0" applyFont="1" applyFill="1" applyAlignment="1">
      <alignment vertical="center"/>
    </xf>
    <xf numFmtId="0" fontId="27" fillId="8" borderId="0" xfId="0" applyFont="1" applyFill="1" applyAlignment="1">
      <alignment horizontal="center" vertical="center"/>
    </xf>
    <xf numFmtId="0" fontId="27" fillId="8" borderId="0" xfId="0" applyFont="1" applyFill="1" applyAlignment="1">
      <alignment horizontal="right" vertical="center"/>
    </xf>
    <xf numFmtId="0" fontId="26" fillId="0" borderId="0" xfId="0" applyFont="1" applyAlignment="1">
      <alignment vertical="center"/>
    </xf>
    <xf numFmtId="0" fontId="26"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horizontal="center" vertical="center"/>
    </xf>
    <xf numFmtId="0" fontId="28" fillId="2" borderId="4" xfId="0" applyFont="1" applyFill="1" applyBorder="1" applyAlignment="1" applyProtection="1">
      <alignment horizontal="center" vertical="center"/>
      <protection locked="0"/>
    </xf>
    <xf numFmtId="0" fontId="26" fillId="0" borderId="0" xfId="2" applyFont="1" applyAlignment="1">
      <alignment horizontal="left" vertical="center"/>
    </xf>
    <xf numFmtId="2" fontId="28" fillId="2" borderId="4" xfId="2" applyNumberFormat="1" applyFont="1" applyFill="1" applyBorder="1" applyAlignment="1" applyProtection="1">
      <alignment horizontal="center" vertical="center"/>
      <protection locked="0"/>
    </xf>
    <xf numFmtId="167" fontId="26" fillId="0" borderId="0" xfId="0" applyNumberFormat="1" applyFont="1" applyAlignment="1">
      <alignment vertical="center"/>
    </xf>
    <xf numFmtId="167" fontId="26" fillId="0" borderId="0" xfId="0" applyNumberFormat="1" applyFont="1" applyAlignment="1">
      <alignment horizontal="right" vertical="center"/>
    </xf>
    <xf numFmtId="0" fontId="26" fillId="0" borderId="0" xfId="0" applyFont="1" applyAlignment="1">
      <alignment horizontal="center" vertical="center"/>
    </xf>
    <xf numFmtId="0" fontId="26" fillId="0" borderId="0" xfId="0" applyFont="1" applyAlignment="1">
      <alignment horizontal="center" vertical="center" wrapText="1"/>
    </xf>
    <xf numFmtId="167" fontId="26" fillId="9" borderId="22" xfId="0" applyNumberFormat="1" applyFont="1" applyFill="1" applyBorder="1" applyAlignment="1">
      <alignment horizontal="center" vertical="center" wrapText="1"/>
    </xf>
    <xf numFmtId="0" fontId="26" fillId="0" borderId="4" xfId="0" applyFont="1" applyBorder="1" applyAlignment="1">
      <alignment horizontal="center" vertical="center"/>
    </xf>
    <xf numFmtId="0" fontId="26" fillId="0" borderId="4" xfId="0" applyFont="1" applyBorder="1" applyAlignment="1">
      <alignment vertical="center" wrapText="1"/>
    </xf>
    <xf numFmtId="4" fontId="26" fillId="0" borderId="4" xfId="0" applyNumberFormat="1" applyFont="1" applyBorder="1" applyAlignment="1">
      <alignment horizontal="center" vertical="center"/>
    </xf>
    <xf numFmtId="167" fontId="26" fillId="0" borderId="4" xfId="0" applyNumberFormat="1" applyFont="1" applyBorder="1" applyAlignment="1">
      <alignment vertical="center"/>
    </xf>
    <xf numFmtId="4" fontId="29" fillId="0" borderId="4" xfId="0" applyNumberFormat="1" applyFont="1" applyBorder="1" applyAlignment="1">
      <alignment vertical="center"/>
    </xf>
    <xf numFmtId="0" fontId="26" fillId="0" borderId="0" xfId="0" applyFont="1" applyAlignment="1">
      <alignment vertical="center" wrapText="1"/>
    </xf>
    <xf numFmtId="4" fontId="26" fillId="0" borderId="0" xfId="0" applyNumberFormat="1" applyFont="1" applyAlignment="1">
      <alignment horizontal="center" vertical="center"/>
    </xf>
    <xf numFmtId="4" fontId="29" fillId="0" borderId="0" xfId="0" applyNumberFormat="1" applyFont="1" applyAlignment="1">
      <alignment vertical="center"/>
    </xf>
    <xf numFmtId="0" fontId="26" fillId="0" borderId="2" xfId="0" applyFont="1" applyBorder="1" applyAlignment="1">
      <alignment horizontal="center" vertical="center"/>
    </xf>
    <xf numFmtId="0" fontId="26" fillId="2" borderId="57" xfId="0" applyFont="1" applyFill="1" applyBorder="1" applyAlignment="1" applyProtection="1">
      <alignment vertical="center" wrapText="1"/>
      <protection locked="0"/>
    </xf>
    <xf numFmtId="4" fontId="26" fillId="2" borderId="57" xfId="0" applyNumberFormat="1" applyFont="1" applyFill="1" applyBorder="1" applyAlignment="1" applyProtection="1">
      <alignment horizontal="center" vertical="center"/>
      <protection locked="0"/>
    </xf>
    <xf numFmtId="167" fontId="26" fillId="2" borderId="57" xfId="0" applyNumberFormat="1" applyFont="1" applyFill="1" applyBorder="1" applyAlignment="1" applyProtection="1">
      <alignment vertical="center"/>
      <protection locked="0"/>
    </xf>
    <xf numFmtId="4" fontId="29" fillId="0" borderId="57" xfId="0" applyNumberFormat="1" applyFont="1" applyBorder="1" applyAlignment="1">
      <alignment vertical="center"/>
    </xf>
    <xf numFmtId="0" fontId="26" fillId="0" borderId="3" xfId="0" applyFont="1" applyBorder="1" applyAlignment="1">
      <alignment horizontal="center" vertical="center"/>
    </xf>
    <xf numFmtId="0" fontId="26" fillId="2" borderId="58" xfId="0" applyFont="1" applyFill="1" applyBorder="1" applyAlignment="1" applyProtection="1">
      <alignment vertical="center" wrapText="1"/>
      <protection locked="0"/>
    </xf>
    <xf numFmtId="4" fontId="26" fillId="2" borderId="58" xfId="0" applyNumberFormat="1" applyFont="1" applyFill="1" applyBorder="1" applyAlignment="1" applyProtection="1">
      <alignment horizontal="center" vertical="center"/>
      <protection locked="0"/>
    </xf>
    <xf numFmtId="167" fontId="26" fillId="2" borderId="58" xfId="0" applyNumberFormat="1" applyFont="1" applyFill="1" applyBorder="1" applyAlignment="1" applyProtection="1">
      <alignment vertical="center"/>
      <protection locked="0"/>
    </xf>
    <xf numFmtId="4" fontId="29" fillId="0" borderId="59" xfId="0" applyNumberFormat="1" applyFont="1" applyBorder="1" applyAlignment="1">
      <alignment vertical="center"/>
    </xf>
    <xf numFmtId="0" fontId="26" fillId="2" borderId="60" xfId="0" applyFont="1" applyFill="1" applyBorder="1" applyAlignment="1" applyProtection="1">
      <alignment vertical="center" wrapText="1"/>
      <protection locked="0"/>
    </xf>
    <xf numFmtId="4" fontId="26" fillId="2" borderId="60" xfId="0" applyNumberFormat="1" applyFont="1" applyFill="1" applyBorder="1" applyAlignment="1" applyProtection="1">
      <alignment horizontal="center" vertical="center"/>
      <protection locked="0"/>
    </xf>
    <xf numFmtId="167" fontId="26" fillId="2" borderId="60" xfId="0" applyNumberFormat="1" applyFont="1" applyFill="1" applyBorder="1" applyAlignment="1" applyProtection="1">
      <alignment vertical="center"/>
      <protection locked="0"/>
    </xf>
    <xf numFmtId="4" fontId="29" fillId="0" borderId="9" xfId="0" applyNumberFormat="1" applyFont="1" applyBorder="1" applyAlignment="1">
      <alignment vertical="center"/>
    </xf>
    <xf numFmtId="0" fontId="26" fillId="0" borderId="29" xfId="0" applyFont="1" applyBorder="1" applyAlignment="1">
      <alignment horizontal="center" vertical="center"/>
    </xf>
    <xf numFmtId="0" fontId="28" fillId="0" borderId="29" xfId="0" applyFont="1" applyBorder="1" applyAlignment="1">
      <alignment vertical="center" wrapText="1"/>
    </xf>
    <xf numFmtId="4" fontId="28" fillId="0" borderId="29" xfId="0" applyNumberFormat="1" applyFont="1" applyBorder="1" applyAlignment="1">
      <alignment horizontal="center" vertical="center"/>
    </xf>
    <xf numFmtId="167" fontId="28" fillId="0" borderId="29" xfId="0" applyNumberFormat="1" applyFont="1" applyBorder="1" applyAlignment="1">
      <alignment vertical="center"/>
    </xf>
    <xf numFmtId="4" fontId="30" fillId="0" borderId="29" xfId="0" applyNumberFormat="1" applyFont="1" applyBorder="1" applyAlignment="1">
      <alignment vertical="center"/>
    </xf>
    <xf numFmtId="0" fontId="29" fillId="0" borderId="0" xfId="0" applyFont="1" applyAlignment="1">
      <alignment vertical="center"/>
    </xf>
    <xf numFmtId="167" fontId="26" fillId="9" borderId="4" xfId="0" applyNumberFormat="1" applyFont="1" applyFill="1" applyBorder="1" applyAlignment="1">
      <alignment horizontal="center" vertical="center" wrapText="1"/>
    </xf>
    <xf numFmtId="0" fontId="3" fillId="0" borderId="0" xfId="0" applyFont="1" applyAlignment="1">
      <alignment horizontal="left" vertical="center" wrapText="1"/>
    </xf>
    <xf numFmtId="0" fontId="16" fillId="0" borderId="23" xfId="0" applyFont="1" applyBorder="1" applyAlignment="1" applyProtection="1">
      <alignment horizontal="left" vertical="center" wrapText="1"/>
      <protection locked="0"/>
    </xf>
    <xf numFmtId="0" fontId="32" fillId="0" borderId="0" xfId="0" applyFont="1" applyAlignment="1">
      <alignment horizontal="left" vertical="center"/>
    </xf>
    <xf numFmtId="4" fontId="12" fillId="0" borderId="0" xfId="0" applyNumberFormat="1" applyFont="1" applyAlignment="1">
      <alignment vertical="center"/>
    </xf>
    <xf numFmtId="0" fontId="14" fillId="0" borderId="30" xfId="0" applyFont="1" applyBorder="1" applyAlignment="1">
      <alignment vertical="center"/>
    </xf>
    <xf numFmtId="0" fontId="14" fillId="0" borderId="61" xfId="0" applyFont="1" applyBorder="1" applyAlignment="1">
      <alignment vertical="center"/>
    </xf>
    <xf numFmtId="0" fontId="12" fillId="0" borderId="7" xfId="0" applyFont="1" applyBorder="1" applyAlignment="1">
      <alignment vertical="center"/>
    </xf>
    <xf numFmtId="4" fontId="32" fillId="0" borderId="0" xfId="0" applyNumberFormat="1" applyFont="1" applyAlignment="1">
      <alignment vertical="center"/>
    </xf>
    <xf numFmtId="0" fontId="19" fillId="0" borderId="25" xfId="0" applyFont="1" applyBorder="1" applyAlignment="1">
      <alignment horizontal="left" vertical="top"/>
    </xf>
    <xf numFmtId="0" fontId="19" fillId="0" borderId="15" xfId="0" applyFont="1" applyBorder="1" applyAlignment="1">
      <alignment horizontal="left" vertical="top"/>
    </xf>
    <xf numFmtId="0" fontId="19" fillId="0" borderId="20" xfId="0" applyFont="1" applyBorder="1" applyAlignment="1">
      <alignment horizontal="left" vertical="top"/>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5" fillId="0" borderId="10" xfId="0" applyFont="1" applyBorder="1" applyAlignment="1">
      <alignment horizontal="left" vertical="center"/>
    </xf>
    <xf numFmtId="0" fontId="15" fillId="0" borderId="12" xfId="0" applyFont="1" applyBorder="1" applyAlignment="1">
      <alignment horizontal="left"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7"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42" xfId="0" applyFont="1" applyBorder="1" applyAlignment="1">
      <alignment horizontal="center" vertical="center"/>
    </xf>
    <xf numFmtId="0" fontId="14" fillId="0" borderId="18" xfId="0" applyFont="1" applyBorder="1" applyAlignment="1">
      <alignment horizontal="center" vertical="center"/>
    </xf>
    <xf numFmtId="10" fontId="12" fillId="0" borderId="47" xfId="0" applyNumberFormat="1" applyFont="1" applyBorder="1" applyAlignment="1">
      <alignment vertical="center"/>
    </xf>
    <xf numFmtId="4" fontId="12" fillId="0" borderId="2" xfId="0" applyNumberFormat="1" applyFont="1" applyBorder="1" applyAlignment="1">
      <alignment horizontal="center" vertical="center"/>
    </xf>
    <xf numFmtId="4" fontId="12" fillId="0" borderId="6" xfId="0" applyNumberFormat="1" applyFont="1" applyBorder="1" applyAlignment="1">
      <alignment horizontal="center" vertical="center"/>
    </xf>
    <xf numFmtId="4" fontId="12" fillId="0" borderId="8"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12" fillId="0" borderId="50" xfId="0" applyNumberFormat="1" applyFont="1" applyBorder="1" applyAlignment="1">
      <alignment horizontal="center" vertical="center"/>
    </xf>
    <xf numFmtId="4" fontId="12" fillId="0" borderId="41" xfId="0" applyNumberFormat="1" applyFont="1" applyBorder="1" applyAlignment="1">
      <alignment horizontal="center" vertical="center"/>
    </xf>
    <xf numFmtId="4" fontId="24" fillId="0" borderId="41" xfId="0" applyNumberFormat="1" applyFont="1" applyBorder="1" applyAlignment="1">
      <alignment horizontal="center" vertical="center"/>
    </xf>
    <xf numFmtId="4" fontId="12" fillId="0" borderId="47" xfId="0" applyNumberFormat="1" applyFont="1" applyBorder="1" applyAlignment="1">
      <alignment horizontal="center" vertical="center"/>
    </xf>
    <xf numFmtId="4" fontId="12" fillId="0" borderId="37" xfId="0" applyNumberFormat="1" applyFont="1" applyBorder="1" applyAlignment="1">
      <alignment horizontal="center" vertical="center"/>
    </xf>
    <xf numFmtId="4" fontId="12" fillId="0" borderId="9" xfId="0" applyNumberFormat="1" applyFont="1" applyBorder="1" applyAlignment="1">
      <alignment horizontal="center" vertical="center"/>
    </xf>
    <xf numFmtId="4" fontId="12" fillId="0" borderId="5" xfId="0" applyNumberFormat="1" applyFont="1" applyBorder="1" applyAlignment="1">
      <alignment horizontal="center" vertical="center"/>
    </xf>
    <xf numFmtId="4" fontId="15" fillId="0" borderId="29" xfId="0" applyNumberFormat="1" applyFont="1" applyBorder="1" applyAlignment="1">
      <alignment horizontal="center" vertical="center"/>
    </xf>
    <xf numFmtId="4" fontId="25" fillId="0" borderId="19" xfId="0" applyNumberFormat="1" applyFont="1" applyBorder="1" applyAlignment="1">
      <alignment vertical="center"/>
    </xf>
    <xf numFmtId="10" fontId="25" fillId="0" borderId="0" xfId="0" applyNumberFormat="1" applyFont="1" applyAlignment="1">
      <alignment horizontal="right" vertical="center"/>
    </xf>
    <xf numFmtId="0" fontId="12" fillId="0" borderId="71" xfId="0" applyFont="1" applyBorder="1" applyAlignment="1">
      <alignment horizontal="left" vertical="center"/>
    </xf>
    <xf numFmtId="10" fontId="14" fillId="0" borderId="74" xfId="0" applyNumberFormat="1" applyFont="1" applyBorder="1" applyAlignment="1">
      <alignment horizontal="right" vertical="center"/>
    </xf>
    <xf numFmtId="165" fontId="15" fillId="5" borderId="77" xfId="0" applyNumberFormat="1" applyFont="1" applyFill="1" applyBorder="1" applyAlignment="1">
      <alignment horizontal="center" vertical="center"/>
    </xf>
    <xf numFmtId="166" fontId="15" fillId="5" borderId="77" xfId="0" applyNumberFormat="1" applyFont="1" applyFill="1" applyBorder="1" applyAlignment="1">
      <alignment horizontal="center" vertical="center"/>
    </xf>
    <xf numFmtId="0" fontId="12" fillId="0" borderId="83" xfId="0" applyFont="1" applyBorder="1" applyAlignment="1">
      <alignment horizontal="left" vertical="center"/>
    </xf>
    <xf numFmtId="10" fontId="16" fillId="0" borderId="84" xfId="0" applyNumberFormat="1" applyFont="1" applyBorder="1" applyAlignment="1">
      <alignment horizontal="right" vertical="center"/>
    </xf>
    <xf numFmtId="49" fontId="12" fillId="0" borderId="85" xfId="0" applyNumberFormat="1" applyFont="1" applyBorder="1" applyAlignment="1">
      <alignment horizontal="left" vertical="center"/>
    </xf>
    <xf numFmtId="10" fontId="16" fillId="0" borderId="86" xfId="0" applyNumberFormat="1" applyFont="1" applyBorder="1" applyAlignment="1">
      <alignment horizontal="right" vertical="center"/>
    </xf>
    <xf numFmtId="49" fontId="12" fillId="0" borderId="71" xfId="0" applyNumberFormat="1" applyFont="1" applyBorder="1" applyAlignment="1">
      <alignment horizontal="left" vertical="center"/>
    </xf>
    <xf numFmtId="10" fontId="16" fillId="0" borderId="87" xfId="0" applyNumberFormat="1" applyFont="1" applyBorder="1" applyAlignment="1">
      <alignment horizontal="right" vertical="center"/>
    </xf>
    <xf numFmtId="49" fontId="12" fillId="0" borderId="88" xfId="0" applyNumberFormat="1" applyFont="1" applyBorder="1" applyAlignment="1">
      <alignment horizontal="left" vertical="center"/>
    </xf>
    <xf numFmtId="10" fontId="16" fillId="0" borderId="89" xfId="0" applyNumberFormat="1" applyFont="1" applyBorder="1" applyAlignment="1">
      <alignment horizontal="right" vertical="center"/>
    </xf>
    <xf numFmtId="165" fontId="15" fillId="5" borderId="93" xfId="0" applyNumberFormat="1" applyFont="1" applyFill="1" applyBorder="1" applyAlignment="1">
      <alignment horizontal="center" vertical="center"/>
    </xf>
    <xf numFmtId="166" fontId="15" fillId="5" borderId="93" xfId="0" applyNumberFormat="1" applyFont="1" applyFill="1" applyBorder="1" applyAlignment="1">
      <alignment horizontal="center" vertical="center"/>
    </xf>
    <xf numFmtId="10" fontId="16" fillId="0" borderId="94" xfId="0" applyNumberFormat="1" applyFont="1" applyBorder="1" applyAlignment="1">
      <alignment horizontal="right" vertical="center"/>
    </xf>
    <xf numFmtId="49" fontId="15" fillId="0" borderId="95" xfId="0" applyNumberFormat="1" applyFont="1" applyBorder="1" applyAlignment="1">
      <alignment horizontal="left" vertical="center"/>
    </xf>
    <xf numFmtId="10" fontId="16" fillId="0" borderId="96" xfId="0" applyNumberFormat="1" applyFont="1" applyBorder="1" applyAlignment="1">
      <alignment horizontal="right" vertical="center"/>
    </xf>
    <xf numFmtId="0" fontId="12" fillId="0" borderId="95" xfId="0" applyFont="1" applyBorder="1" applyAlignment="1">
      <alignment horizontal="left" vertical="center"/>
    </xf>
    <xf numFmtId="0" fontId="12" fillId="0" borderId="97" xfId="0" applyFont="1" applyBorder="1" applyAlignment="1">
      <alignment horizontal="left" vertical="center"/>
    </xf>
    <xf numFmtId="10" fontId="16" fillId="0" borderId="98" xfId="0" applyNumberFormat="1" applyFont="1" applyBorder="1" applyAlignment="1">
      <alignment horizontal="right" vertical="center"/>
    </xf>
    <xf numFmtId="0" fontId="12" fillId="0" borderId="88" xfId="0" applyFont="1" applyBorder="1" applyAlignment="1">
      <alignment horizontal="left" vertical="center"/>
    </xf>
    <xf numFmtId="0" fontId="32" fillId="0" borderId="65" xfId="0" applyFont="1" applyBorder="1" applyAlignment="1">
      <alignment horizontal="left" vertical="center"/>
    </xf>
    <xf numFmtId="4" fontId="16" fillId="0" borderId="66" xfId="0" applyNumberFormat="1" applyFont="1" applyBorder="1" applyAlignment="1">
      <alignment horizontal="right" vertical="center"/>
    </xf>
    <xf numFmtId="4" fontId="15" fillId="7" borderId="21" xfId="0" applyNumberFormat="1" applyFont="1" applyFill="1" applyBorder="1" applyAlignment="1" applyProtection="1">
      <alignment vertical="center"/>
      <protection locked="0"/>
    </xf>
    <xf numFmtId="4" fontId="15" fillId="0" borderId="21" xfId="0" applyNumberFormat="1" applyFont="1" applyBorder="1" applyAlignment="1">
      <alignment vertical="center"/>
    </xf>
    <xf numFmtId="0" fontId="38" fillId="0" borderId="0" xfId="0" applyFont="1" applyAlignment="1">
      <alignment horizontal="left" vertical="center"/>
    </xf>
    <xf numFmtId="0" fontId="38" fillId="0" borderId="15" xfId="0" applyFont="1" applyBorder="1" applyAlignment="1">
      <alignment horizontal="left" vertical="center"/>
    </xf>
    <xf numFmtId="0" fontId="18" fillId="0" borderId="15" xfId="0" applyFont="1" applyBorder="1" applyAlignment="1">
      <alignment horizontal="left" vertical="center"/>
    </xf>
    <xf numFmtId="0" fontId="18" fillId="0" borderId="20" xfId="0" applyFont="1" applyBorder="1" applyAlignment="1">
      <alignment horizontal="left" vertical="center"/>
    </xf>
    <xf numFmtId="0" fontId="12" fillId="0" borderId="0" xfId="0" applyFont="1" applyAlignment="1">
      <alignment horizontal="left" vertical="center" wrapText="1"/>
    </xf>
    <xf numFmtId="164" fontId="16" fillId="0" borderId="0" xfId="0" applyNumberFormat="1" applyFont="1" applyAlignment="1">
      <alignment vertical="center"/>
    </xf>
    <xf numFmtId="164" fontId="12" fillId="0" borderId="0" xfId="0" applyNumberFormat="1" applyFont="1" applyAlignment="1" applyProtection="1">
      <alignment horizontal="right" vertical="center"/>
      <protection locked="0"/>
    </xf>
    <xf numFmtId="168" fontId="43" fillId="0" borderId="0" xfId="0" applyNumberFormat="1" applyFont="1" applyAlignment="1">
      <alignment horizontal="right" vertical="center"/>
    </xf>
    <xf numFmtId="168" fontId="39" fillId="0" borderId="0" xfId="0" applyNumberFormat="1" applyFont="1" applyAlignment="1">
      <alignment vertical="center"/>
    </xf>
    <xf numFmtId="4" fontId="14" fillId="2" borderId="50" xfId="0" applyNumberFormat="1" applyFont="1" applyFill="1" applyBorder="1" applyAlignment="1" applyProtection="1">
      <alignment horizontal="right" vertical="center"/>
      <protection locked="0"/>
    </xf>
    <xf numFmtId="0" fontId="15" fillId="0" borderId="0" xfId="0" applyFont="1" applyAlignment="1">
      <alignment horizontal="left" vertical="center" wrapText="1"/>
    </xf>
    <xf numFmtId="0" fontId="14" fillId="0" borderId="25" xfId="0" quotePrefix="1" applyFont="1" applyBorder="1" applyAlignment="1">
      <alignment vertical="center"/>
    </xf>
    <xf numFmtId="0" fontId="14" fillId="0" borderId="20" xfId="0" quotePrefix="1" applyFont="1" applyBorder="1" applyAlignment="1">
      <alignment vertical="center"/>
    </xf>
    <xf numFmtId="0" fontId="14" fillId="0" borderId="8" xfId="0" applyFont="1" applyBorder="1" applyAlignment="1">
      <alignment vertical="center"/>
    </xf>
    <xf numFmtId="0" fontId="14" fillId="0" borderId="101" xfId="0" quotePrefix="1" applyFont="1" applyBorder="1" applyAlignment="1">
      <alignment vertical="center"/>
    </xf>
    <xf numFmtId="0" fontId="14" fillId="0" borderId="102" xfId="0" quotePrefix="1" applyFont="1" applyBorder="1" applyAlignment="1">
      <alignment vertical="center"/>
    </xf>
    <xf numFmtId="0" fontId="14" fillId="0" borderId="100" xfId="0" applyFont="1" applyBorder="1" applyAlignment="1">
      <alignment vertical="center"/>
    </xf>
    <xf numFmtId="4" fontId="16" fillId="0" borderId="8" xfId="0" applyNumberFormat="1" applyFont="1" applyBorder="1" applyAlignment="1">
      <alignment vertical="center"/>
    </xf>
    <xf numFmtId="4" fontId="16" fillId="0" borderId="100" xfId="0" applyNumberFormat="1" applyFont="1" applyBorder="1" applyAlignment="1">
      <alignment vertical="center"/>
    </xf>
    <xf numFmtId="10" fontId="16" fillId="0" borderId="100" xfId="0" applyNumberFormat="1" applyFont="1" applyBorder="1" applyAlignment="1">
      <alignment horizontal="right" vertical="center"/>
    </xf>
    <xf numFmtId="4" fontId="14" fillId="2" borderId="8" xfId="0" applyNumberFormat="1" applyFont="1" applyFill="1" applyBorder="1" applyAlignment="1" applyProtection="1">
      <alignment vertical="center"/>
      <protection locked="0"/>
    </xf>
    <xf numFmtId="4" fontId="14" fillId="2" borderId="100" xfId="0" applyNumberFormat="1" applyFont="1" applyFill="1" applyBorder="1" applyAlignment="1" applyProtection="1">
      <alignment vertical="center"/>
      <protection locked="0"/>
    </xf>
    <xf numFmtId="0" fontId="12" fillId="0" borderId="3" xfId="0" applyFont="1" applyBorder="1" applyAlignment="1">
      <alignment horizontal="left" vertical="center" wrapText="1"/>
    </xf>
    <xf numFmtId="0" fontId="0" fillId="0" borderId="0" xfId="0" applyAlignment="1">
      <alignment horizontal="left"/>
    </xf>
    <xf numFmtId="0" fontId="43" fillId="0" borderId="0" xfId="0" applyFont="1" applyAlignment="1">
      <alignment horizontal="right" vertical="center"/>
    </xf>
    <xf numFmtId="4" fontId="16" fillId="0" borderId="25" xfId="0" applyNumberFormat="1" applyFont="1" applyBorder="1" applyAlignment="1">
      <alignment horizontal="right" vertical="center"/>
    </xf>
    <xf numFmtId="168" fontId="43" fillId="0" borderId="0" xfId="0" applyNumberFormat="1" applyFont="1" applyAlignment="1">
      <alignment horizontal="right" vertical="top"/>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12" fillId="2" borderId="11"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21" fillId="0" borderId="0" xfId="0" applyFont="1" applyAlignment="1">
      <alignment horizontal="left" vertical="center" wrapText="1"/>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19" xfId="0" applyFont="1" applyBorder="1" applyAlignment="1">
      <alignment horizontal="center" vertical="center"/>
    </xf>
    <xf numFmtId="0" fontId="33" fillId="0" borderId="0" xfId="0" applyFont="1" applyAlignment="1">
      <alignment horizontal="center" vertical="center"/>
    </xf>
    <xf numFmtId="3" fontId="42" fillId="0" borderId="0" xfId="0" applyNumberFormat="1" applyFont="1" applyAlignment="1">
      <alignment horizontal="left" vertical="center" wrapText="1"/>
    </xf>
    <xf numFmtId="0" fontId="5" fillId="3" borderId="0" xfId="0" applyFont="1" applyFill="1" applyAlignment="1">
      <alignment horizontal="left" vertical="center" indent="1"/>
    </xf>
    <xf numFmtId="0" fontId="14" fillId="0" borderId="11"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5" fillId="0" borderId="22" xfId="0" applyFont="1" applyBorder="1" applyAlignment="1">
      <alignment horizontal="left" vertical="center" wrapText="1"/>
    </xf>
    <xf numFmtId="0" fontId="15" fillId="0" borderId="24" xfId="0" applyFont="1" applyBorder="1" applyAlignment="1">
      <alignment horizontal="left" vertical="center" wrapText="1"/>
    </xf>
    <xf numFmtId="0" fontId="15" fillId="0" borderId="19" xfId="0" applyFont="1" applyBorder="1" applyAlignment="1">
      <alignment horizontal="left" vertical="center" wrapText="1"/>
    </xf>
    <xf numFmtId="0" fontId="15" fillId="0" borderId="1"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Alignment="1">
      <alignment horizontal="left" wrapText="1"/>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2" fillId="0" borderId="22" xfId="0" applyFont="1" applyBorder="1" applyAlignment="1">
      <alignment horizontal="left" vertical="center" wrapText="1"/>
    </xf>
    <xf numFmtId="0" fontId="14" fillId="0" borderId="23" xfId="0" applyFont="1" applyBorder="1" applyAlignment="1">
      <alignment horizontal="left" vertical="center" wrapText="1"/>
    </xf>
    <xf numFmtId="0" fontId="12" fillId="0" borderId="11" xfId="0" applyFont="1" applyBorder="1" applyAlignment="1">
      <alignment horizontal="right" vertical="center" wrapText="1"/>
    </xf>
    <xf numFmtId="0" fontId="12" fillId="0" borderId="12" xfId="0" applyFont="1" applyBorder="1" applyAlignment="1">
      <alignment horizontal="right" vertical="center" wrapText="1"/>
    </xf>
    <xf numFmtId="0" fontId="12" fillId="2" borderId="22" xfId="0" applyFont="1" applyFill="1" applyBorder="1" applyAlignment="1" applyProtection="1">
      <alignment horizontal="left" vertical="top" wrapText="1"/>
      <protection locked="0"/>
    </xf>
    <xf numFmtId="0" fontId="12" fillId="2" borderId="23" xfId="0" applyFont="1" applyFill="1" applyBorder="1" applyAlignment="1" applyProtection="1">
      <alignment horizontal="left" vertical="top" wrapText="1"/>
      <protection locked="0"/>
    </xf>
    <xf numFmtId="0" fontId="12" fillId="2" borderId="24" xfId="0" applyFont="1" applyFill="1" applyBorder="1" applyAlignment="1" applyProtection="1">
      <alignment horizontal="left" vertical="top" wrapText="1"/>
      <protection locked="0"/>
    </xf>
    <xf numFmtId="0" fontId="12" fillId="2" borderId="19"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12" fillId="2" borderId="25" xfId="0" applyFont="1" applyFill="1" applyBorder="1" applyAlignment="1" applyProtection="1">
      <alignment horizontal="left" vertical="top" wrapText="1"/>
      <protection locked="0"/>
    </xf>
    <xf numFmtId="0" fontId="12" fillId="2" borderId="15" xfId="0" applyFont="1" applyFill="1" applyBorder="1" applyAlignment="1" applyProtection="1">
      <alignment horizontal="left" vertical="top" wrapText="1"/>
      <protection locked="0"/>
    </xf>
    <xf numFmtId="0" fontId="12" fillId="2" borderId="20" xfId="0" applyFont="1" applyFill="1" applyBorder="1" applyAlignment="1" applyProtection="1">
      <alignment horizontal="left" vertical="top" wrapText="1"/>
      <protection locked="0"/>
    </xf>
    <xf numFmtId="0" fontId="33" fillId="0" borderId="78" xfId="0" applyFont="1" applyBorder="1" applyAlignment="1">
      <alignment horizontal="center" vertical="center"/>
    </xf>
    <xf numFmtId="0" fontId="33" fillId="0" borderId="79" xfId="0" applyFont="1" applyBorder="1" applyAlignment="1">
      <alignment horizontal="center" vertical="center"/>
    </xf>
    <xf numFmtId="10" fontId="16" fillId="0" borderId="75" xfId="0" applyNumberFormat="1" applyFont="1" applyBorder="1" applyAlignment="1">
      <alignment horizontal="right" vertical="center"/>
    </xf>
    <xf numFmtId="10" fontId="16" fillId="0" borderId="76" xfId="0" applyNumberFormat="1" applyFont="1" applyBorder="1" applyAlignment="1">
      <alignment horizontal="right" vertical="center"/>
    </xf>
    <xf numFmtId="0" fontId="3" fillId="4" borderId="15"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2" fillId="0" borderId="90" xfId="0" applyFont="1" applyBorder="1" applyAlignment="1">
      <alignment horizontal="left" vertical="center" wrapText="1"/>
    </xf>
    <xf numFmtId="0" fontId="12" fillId="0" borderId="91" xfId="0" applyFont="1" applyBorder="1" applyAlignment="1">
      <alignment horizontal="left" vertical="center" wrapText="1"/>
    </xf>
    <xf numFmtId="0" fontId="12" fillId="0" borderId="92" xfId="0" applyFont="1" applyBorder="1" applyAlignment="1">
      <alignment horizontal="left" vertical="center" wrapText="1"/>
    </xf>
    <xf numFmtId="0" fontId="15" fillId="6" borderId="28" xfId="0" applyFont="1" applyFill="1" applyBorder="1" applyAlignment="1">
      <alignment horizontal="left" vertical="center"/>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15" fillId="0" borderId="11" xfId="0" applyFont="1" applyBorder="1" applyAlignment="1">
      <alignment horizontal="left" vertical="center"/>
    </xf>
    <xf numFmtId="0" fontId="15" fillId="0" borderId="10" xfId="0" applyFont="1" applyBorder="1" applyAlignment="1">
      <alignment horizontal="left" vertical="center"/>
    </xf>
    <xf numFmtId="0" fontId="15" fillId="0" borderId="12" xfId="0" applyFont="1" applyBorder="1" applyAlignment="1">
      <alignment horizontal="left" vertical="center"/>
    </xf>
    <xf numFmtId="10" fontId="16" fillId="0" borderId="38" xfId="0" applyNumberFormat="1" applyFont="1" applyBorder="1" applyAlignment="1">
      <alignment horizontal="right" vertical="center"/>
    </xf>
    <xf numFmtId="10" fontId="16" fillId="0" borderId="68" xfId="0" applyNumberFormat="1" applyFont="1" applyBorder="1" applyAlignment="1">
      <alignment horizontal="right" vertical="center"/>
    </xf>
    <xf numFmtId="0" fontId="12" fillId="0" borderId="99" xfId="0" applyFont="1" applyBorder="1" applyAlignment="1">
      <alignment horizontal="left" vertical="center" wrapText="1"/>
    </xf>
    <xf numFmtId="0" fontId="12" fillId="0" borderId="4" xfId="0" applyFont="1" applyBorder="1" applyAlignment="1">
      <alignment horizontal="left" vertical="center" wrapText="1"/>
    </xf>
    <xf numFmtId="0" fontId="15" fillId="0" borderId="80" xfId="0" applyFont="1" applyBorder="1" applyAlignment="1">
      <alignment horizontal="left" vertical="center" wrapText="1"/>
    </xf>
    <xf numFmtId="0" fontId="15" fillId="0" borderId="81" xfId="0" applyFont="1" applyBorder="1" applyAlignment="1">
      <alignment horizontal="left" vertical="center" wrapText="1"/>
    </xf>
    <xf numFmtId="0" fontId="15" fillId="0" borderId="82" xfId="0" applyFont="1" applyBorder="1" applyAlignment="1">
      <alignment horizontal="left" vertical="center" wrapText="1"/>
    </xf>
    <xf numFmtId="0" fontId="12" fillId="0" borderId="65" xfId="0" applyFont="1" applyBorder="1" applyAlignment="1">
      <alignment horizontal="left" vertical="center" wrapText="1"/>
    </xf>
    <xf numFmtId="0" fontId="12" fillId="0" borderId="0" xfId="0" applyFont="1" applyAlignment="1">
      <alignment horizontal="left" vertical="center" wrapText="1"/>
    </xf>
    <xf numFmtId="0" fontId="12" fillId="0" borderId="66" xfId="0" applyFont="1" applyBorder="1" applyAlignment="1">
      <alignment horizontal="left" vertical="center" wrapText="1"/>
    </xf>
    <xf numFmtId="4" fontId="16" fillId="0" borderId="44" xfId="0" applyNumberFormat="1" applyFont="1" applyBorder="1" applyAlignment="1">
      <alignment horizontal="right" vertical="center"/>
    </xf>
    <xf numFmtId="4" fontId="16" fillId="0" borderId="72" xfId="0" applyNumberFormat="1" applyFont="1" applyBorder="1" applyAlignment="1">
      <alignment horizontal="right" vertical="center"/>
    </xf>
    <xf numFmtId="0" fontId="12" fillId="0" borderId="73" xfId="0" applyFont="1" applyBorder="1" applyAlignment="1">
      <alignment horizontal="left" vertical="center"/>
    </xf>
    <xf numFmtId="0" fontId="14" fillId="0" borderId="74" xfId="0" applyFont="1" applyBorder="1" applyAlignment="1">
      <alignment horizontal="left" vertical="center"/>
    </xf>
    <xf numFmtId="0" fontId="12" fillId="0" borderId="69" xfId="0" applyFont="1" applyBorder="1" applyAlignment="1">
      <alignment horizontal="left" vertical="center"/>
    </xf>
    <xf numFmtId="0" fontId="12" fillId="0" borderId="41" xfId="0" applyFont="1" applyBorder="1" applyAlignment="1">
      <alignment horizontal="left" vertical="center"/>
    </xf>
    <xf numFmtId="0" fontId="6"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5" fillId="3" borderId="0" xfId="0" applyFont="1" applyFill="1" applyAlignment="1">
      <alignment horizontal="left" vertical="center" wrapText="1" inden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applyAlignment="1">
      <alignment horizontal="left" vertical="center" wrapText="1"/>
    </xf>
    <xf numFmtId="0" fontId="19" fillId="0" borderId="11" xfId="0" applyFont="1" applyBorder="1" applyAlignment="1">
      <alignment horizontal="left" vertical="top"/>
    </xf>
    <xf numFmtId="0" fontId="19" fillId="0" borderId="10" xfId="0" applyFont="1" applyBorder="1" applyAlignment="1">
      <alignment horizontal="left" vertical="top"/>
    </xf>
    <xf numFmtId="0" fontId="19" fillId="0" borderId="12" xfId="0" applyFont="1" applyBorder="1" applyAlignment="1">
      <alignment horizontal="left" vertical="top"/>
    </xf>
    <xf numFmtId="0" fontId="3" fillId="5" borderId="19" xfId="0" applyFont="1" applyFill="1" applyBorder="1" applyAlignment="1">
      <alignment horizontal="left" vertical="top" wrapText="1"/>
    </xf>
    <xf numFmtId="0" fontId="3" fillId="5" borderId="0" xfId="0" applyFont="1" applyFill="1" applyAlignment="1">
      <alignment horizontal="left" vertical="top" wrapText="1"/>
    </xf>
    <xf numFmtId="0" fontId="3" fillId="5" borderId="1" xfId="0" applyFont="1" applyFill="1" applyBorder="1" applyAlignment="1">
      <alignment horizontal="left" vertical="top" wrapText="1"/>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7" fillId="0" borderId="15" xfId="0" applyFont="1" applyBorder="1" applyAlignment="1">
      <alignment horizontal="left" vertical="center" wrapText="1"/>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10" fontId="16" fillId="0" borderId="42" xfId="0" applyNumberFormat="1" applyFont="1" applyBorder="1" applyAlignment="1">
      <alignment horizontal="right" vertical="center"/>
    </xf>
    <xf numFmtId="10" fontId="16" fillId="0" borderId="70" xfId="0" applyNumberFormat="1" applyFont="1" applyBorder="1" applyAlignment="1">
      <alignment horizontal="right" vertical="center"/>
    </xf>
    <xf numFmtId="0" fontId="15" fillId="0" borderId="15" xfId="0" applyFont="1" applyBorder="1" applyAlignment="1">
      <alignment horizontal="left" vertical="center" wrapText="1"/>
    </xf>
    <xf numFmtId="0" fontId="15" fillId="0" borderId="20" xfId="0" applyFont="1" applyBorder="1" applyAlignment="1">
      <alignment horizontal="left" vertical="center" wrapText="1"/>
    </xf>
    <xf numFmtId="0" fontId="12" fillId="0" borderId="47" xfId="0" applyFont="1" applyBorder="1" applyAlignment="1">
      <alignment horizontal="left" vertical="center" wrapText="1"/>
    </xf>
    <xf numFmtId="0" fontId="12" fillId="0" borderId="37" xfId="0" applyFont="1" applyBorder="1" applyAlignment="1">
      <alignment horizontal="left" vertical="center" wrapText="1"/>
    </xf>
    <xf numFmtId="0" fontId="15" fillId="0" borderId="25" xfId="0" applyFont="1" applyBorder="1" applyAlignment="1">
      <alignment horizontal="left" vertical="center" wrapText="1"/>
    </xf>
    <xf numFmtId="0" fontId="12" fillId="0" borderId="67" xfId="0" applyFont="1" applyBorder="1" applyAlignment="1">
      <alignment horizontal="left" vertical="center"/>
    </xf>
    <xf numFmtId="0" fontId="14" fillId="0" borderId="37" xfId="0" applyFont="1" applyBorder="1" applyAlignment="1">
      <alignment horizontal="left" vertical="center"/>
    </xf>
    <xf numFmtId="0" fontId="15" fillId="0" borderId="28"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3" fillId="10" borderId="0" xfId="0" applyFont="1" applyFill="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64" xfId="0" applyFont="1" applyBorder="1" applyAlignment="1">
      <alignment horizontal="left" vertical="center" wrapText="1"/>
    </xf>
    <xf numFmtId="0" fontId="12" fillId="7" borderId="22" xfId="0" applyFont="1" applyFill="1" applyBorder="1" applyAlignment="1" applyProtection="1">
      <alignment horizontal="left" vertical="top" wrapText="1"/>
      <protection locked="0"/>
    </xf>
    <xf numFmtId="0" fontId="12" fillId="7" borderId="23" xfId="0" applyFont="1" applyFill="1" applyBorder="1" applyAlignment="1" applyProtection="1">
      <alignment horizontal="left" vertical="top" wrapText="1"/>
      <protection locked="0"/>
    </xf>
    <xf numFmtId="0" fontId="12" fillId="7" borderId="24" xfId="0" applyFont="1" applyFill="1" applyBorder="1" applyAlignment="1" applyProtection="1">
      <alignment horizontal="left" vertical="top" wrapText="1"/>
      <protection locked="0"/>
    </xf>
    <xf numFmtId="0" fontId="12" fillId="7" borderId="19" xfId="0" applyFont="1" applyFill="1" applyBorder="1" applyAlignment="1" applyProtection="1">
      <alignment horizontal="left" vertical="top" wrapText="1"/>
      <protection locked="0"/>
    </xf>
    <xf numFmtId="0" fontId="12" fillId="7" borderId="0" xfId="0" applyFont="1" applyFill="1" applyAlignment="1" applyProtection="1">
      <alignment horizontal="left" vertical="top" wrapText="1"/>
      <protection locked="0"/>
    </xf>
    <xf numFmtId="0" fontId="12" fillId="7" borderId="1" xfId="0" applyFont="1" applyFill="1" applyBorder="1" applyAlignment="1" applyProtection="1">
      <alignment horizontal="left" vertical="top" wrapText="1"/>
      <protection locked="0"/>
    </xf>
    <xf numFmtId="0" fontId="12" fillId="7" borderId="25" xfId="0" applyFont="1" applyFill="1" applyBorder="1" applyAlignment="1" applyProtection="1">
      <alignment horizontal="left" vertical="top" wrapText="1"/>
      <protection locked="0"/>
    </xf>
    <xf numFmtId="0" fontId="12" fillId="7" borderId="15" xfId="0" applyFont="1" applyFill="1" applyBorder="1" applyAlignment="1" applyProtection="1">
      <alignment horizontal="left" vertical="top" wrapText="1"/>
      <protection locked="0"/>
    </xf>
    <xf numFmtId="0" fontId="12" fillId="7" borderId="20"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7" borderId="11" xfId="0" applyFont="1" applyFill="1" applyBorder="1" applyAlignment="1" applyProtection="1">
      <alignment horizontal="left" vertical="center" wrapText="1"/>
      <protection locked="0"/>
    </xf>
    <xf numFmtId="0" fontId="12" fillId="7" borderId="15" xfId="0" applyFont="1" applyFill="1" applyBorder="1" applyAlignment="1" applyProtection="1">
      <alignment horizontal="left" vertical="center" wrapText="1"/>
      <protection locked="0"/>
    </xf>
    <xf numFmtId="0" fontId="12" fillId="7" borderId="10" xfId="0" applyFont="1" applyFill="1" applyBorder="1" applyAlignment="1" applyProtection="1">
      <alignment horizontal="left" vertical="center" wrapText="1"/>
      <protection locked="0"/>
    </xf>
    <xf numFmtId="0" fontId="12" fillId="7" borderId="12" xfId="0" applyFont="1" applyFill="1" applyBorder="1" applyAlignment="1" applyProtection="1">
      <alignment horizontal="left" vertical="center" wrapText="1"/>
      <protection locked="0"/>
    </xf>
    <xf numFmtId="0" fontId="14" fillId="0" borderId="41" xfId="0" applyFont="1" applyBorder="1" applyAlignment="1">
      <alignment horizontal="left" vertical="center"/>
    </xf>
    <xf numFmtId="4" fontId="16" fillId="0" borderId="42" xfId="0" applyNumberFormat="1" applyFont="1" applyBorder="1" applyAlignment="1">
      <alignment horizontal="right" vertical="center"/>
    </xf>
    <xf numFmtId="4" fontId="16" fillId="0" borderId="70" xfId="0" applyNumberFormat="1" applyFont="1" applyBorder="1" applyAlignment="1">
      <alignment horizontal="right" vertical="center"/>
    </xf>
    <xf numFmtId="4" fontId="26" fillId="9" borderId="21" xfId="0" applyNumberFormat="1" applyFont="1" applyFill="1" applyBorder="1" applyAlignment="1">
      <alignment horizontal="center" vertical="center" wrapText="1"/>
    </xf>
    <xf numFmtId="4" fontId="26" fillId="9" borderId="8" xfId="0" applyNumberFormat="1" applyFont="1" applyFill="1" applyBorder="1" applyAlignment="1">
      <alignment horizontal="center" vertical="center" wrapText="1"/>
    </xf>
    <xf numFmtId="0" fontId="26" fillId="9" borderId="21" xfId="0" applyFont="1" applyFill="1" applyBorder="1" applyAlignment="1">
      <alignment horizontal="left" vertical="center" wrapText="1"/>
    </xf>
    <xf numFmtId="0" fontId="26" fillId="9" borderId="8" xfId="0" applyFont="1" applyFill="1" applyBorder="1" applyAlignment="1">
      <alignment horizontal="left" vertical="center" wrapText="1"/>
    </xf>
    <xf numFmtId="0" fontId="26" fillId="9" borderId="21"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9" borderId="8" xfId="0" applyFont="1" applyFill="1" applyBorder="1" applyAlignment="1">
      <alignment horizontal="center" vertical="center" wrapText="1"/>
    </xf>
    <xf numFmtId="167" fontId="28" fillId="9" borderId="11" xfId="0" applyNumberFormat="1" applyFont="1" applyFill="1" applyBorder="1" applyAlignment="1">
      <alignment horizontal="center" vertical="center" wrapText="1"/>
    </xf>
    <xf numFmtId="167" fontId="28" fillId="9" borderId="12" xfId="0" applyNumberFormat="1" applyFont="1" applyFill="1" applyBorder="1" applyAlignment="1">
      <alignment horizontal="center" vertical="center" wrapText="1"/>
    </xf>
  </cellXfs>
  <cellStyles count="3">
    <cellStyle name="Euro" xfId="1" xr:uid="{00000000-0005-0000-0000-000000000000}"/>
    <cellStyle name="Standard" xfId="0" builtinId="0"/>
    <cellStyle name="Standard_Formular Land OOE" xfId="2" xr:uid="{00000000-0005-0000-0000-000002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
      <font>
        <color theme="0"/>
      </font>
    </dxf>
    <dxf>
      <font>
        <color rgb="FFFF0000"/>
      </font>
    </dxf>
    <dxf>
      <font>
        <color theme="0"/>
      </font>
    </dxf>
    <dxf>
      <font>
        <b val="0"/>
        <i val="0"/>
        <color theme="0"/>
      </font>
    </dxf>
    <dxf>
      <font>
        <color rgb="FFFF0000"/>
      </font>
    </dxf>
    <dxf>
      <font>
        <color rgb="FFFF0000"/>
      </font>
    </dxf>
    <dxf>
      <font>
        <color theme="0"/>
      </font>
    </dxf>
    <dxf>
      <font>
        <b/>
        <i val="0"/>
        <color theme="0"/>
      </font>
      <fill>
        <patternFill>
          <bgColor rgb="FFFF0000"/>
        </patternFill>
      </fill>
    </dxf>
    <dxf>
      <font>
        <condense val="0"/>
        <extend val="0"/>
        <color indexed="9"/>
      </font>
    </dxf>
    <dxf>
      <font>
        <color theme="0"/>
      </font>
      <fill>
        <patternFill>
          <bgColor theme="0"/>
        </patternFill>
      </fill>
    </dxf>
    <dxf>
      <font>
        <b/>
        <i/>
        <color rgb="FFFF0000"/>
      </font>
      <fill>
        <patternFill>
          <bgColor theme="0"/>
        </patternFill>
      </fill>
    </dxf>
  </dxfs>
  <tableStyles count="0" defaultTableStyle="TableStyleMedium2" defaultPivotStyle="PivotStyleLight16"/>
  <colors>
    <mruColors>
      <color rgb="FFFFFFCC"/>
      <color rgb="FF0000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xdr:colOff>
      <xdr:row>222</xdr:row>
      <xdr:rowOff>289560</xdr:rowOff>
    </xdr:from>
    <xdr:to>
      <xdr:col>8</xdr:col>
      <xdr:colOff>289560</xdr:colOff>
      <xdr:row>222</xdr:row>
      <xdr:rowOff>661035</xdr:rowOff>
    </xdr:to>
    <xdr:sp macro="" textlink="">
      <xdr:nvSpPr>
        <xdr:cNvPr id="21" name="Rectangle 42">
          <a:extLst>
            <a:ext uri="{FF2B5EF4-FFF2-40B4-BE49-F238E27FC236}">
              <a16:creationId xmlns:a16="http://schemas.microsoft.com/office/drawing/2014/main" id="{00000000-0008-0000-0000-000015000000}"/>
            </a:ext>
          </a:extLst>
        </xdr:cNvPr>
        <xdr:cNvSpPr>
          <a:spLocks noChangeArrowheads="1"/>
        </xdr:cNvSpPr>
      </xdr:nvSpPr>
      <xdr:spPr bwMode="auto">
        <a:xfrm>
          <a:off x="22860" y="65074800"/>
          <a:ext cx="6050280"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twoCellAnchor>
    <xdr:from>
      <xdr:col>0</xdr:col>
      <xdr:colOff>22860</xdr:colOff>
      <xdr:row>222</xdr:row>
      <xdr:rowOff>845820</xdr:rowOff>
    </xdr:from>
    <xdr:to>
      <xdr:col>8</xdr:col>
      <xdr:colOff>289560</xdr:colOff>
      <xdr:row>222</xdr:row>
      <xdr:rowOff>1169670</xdr:rowOff>
    </xdr:to>
    <xdr:sp macro="" textlink="">
      <xdr:nvSpPr>
        <xdr:cNvPr id="22" name="Rectangle 42">
          <a:extLst>
            <a:ext uri="{FF2B5EF4-FFF2-40B4-BE49-F238E27FC236}">
              <a16:creationId xmlns:a16="http://schemas.microsoft.com/office/drawing/2014/main" id="{00000000-0008-0000-0000-000016000000}"/>
            </a:ext>
          </a:extLst>
        </xdr:cNvPr>
        <xdr:cNvSpPr>
          <a:spLocks noChangeArrowheads="1"/>
        </xdr:cNvSpPr>
      </xdr:nvSpPr>
      <xdr:spPr bwMode="auto">
        <a:xfrm>
          <a:off x="22860" y="65631060"/>
          <a:ext cx="6050280" cy="3238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twoCellAnchor>
    <xdr:from>
      <xdr:col>0</xdr:col>
      <xdr:colOff>7303</xdr:colOff>
      <xdr:row>229</xdr:row>
      <xdr:rowOff>490538</xdr:rowOff>
    </xdr:from>
    <xdr:to>
      <xdr:col>8</xdr:col>
      <xdr:colOff>274003</xdr:colOff>
      <xdr:row>229</xdr:row>
      <xdr:rowOff>804863</xdr:rowOff>
    </xdr:to>
    <xdr:sp macro="" textlink="">
      <xdr:nvSpPr>
        <xdr:cNvPr id="23" name="Rectangle 42">
          <a:extLst>
            <a:ext uri="{FF2B5EF4-FFF2-40B4-BE49-F238E27FC236}">
              <a16:creationId xmlns:a16="http://schemas.microsoft.com/office/drawing/2014/main" id="{00000000-0008-0000-0000-000017000000}"/>
            </a:ext>
          </a:extLst>
        </xdr:cNvPr>
        <xdr:cNvSpPr>
          <a:spLocks noChangeArrowheads="1"/>
        </xdr:cNvSpPr>
      </xdr:nvSpPr>
      <xdr:spPr bwMode="auto">
        <a:xfrm>
          <a:off x="7303" y="62466538"/>
          <a:ext cx="6029325" cy="3143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twoCellAnchor>
    <xdr:from>
      <xdr:col>0</xdr:col>
      <xdr:colOff>150813</xdr:colOff>
      <xdr:row>218</xdr:row>
      <xdr:rowOff>698500</xdr:rowOff>
    </xdr:from>
    <xdr:to>
      <xdr:col>2</xdr:col>
      <xdr:colOff>1703388</xdr:colOff>
      <xdr:row>218</xdr:row>
      <xdr:rowOff>1136650</xdr:rowOff>
    </xdr:to>
    <xdr:sp macro="" textlink="">
      <xdr:nvSpPr>
        <xdr:cNvPr id="24" name="Rectangle 8">
          <a:extLst>
            <a:ext uri="{FF2B5EF4-FFF2-40B4-BE49-F238E27FC236}">
              <a16:creationId xmlns:a16="http://schemas.microsoft.com/office/drawing/2014/main" id="{00000000-0008-0000-0000-000018000000}"/>
            </a:ext>
          </a:extLst>
        </xdr:cNvPr>
        <xdr:cNvSpPr>
          <a:spLocks noChangeArrowheads="1"/>
        </xdr:cNvSpPr>
      </xdr:nvSpPr>
      <xdr:spPr bwMode="auto">
        <a:xfrm>
          <a:off x="150813" y="46831250"/>
          <a:ext cx="2092325"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a:t>
          </a:r>
        </a:p>
        <a:p>
          <a:pPr algn="ctr" rtl="0">
            <a:defRPr sz="1000"/>
          </a:pPr>
          <a:r>
            <a:rPr lang="de-AT" sz="800" b="0" i="0" u="none" strike="noStrike" baseline="0">
              <a:solidFill>
                <a:srgbClr val="000000"/>
              </a:solidFill>
              <a:latin typeface="Arial"/>
              <a:cs typeface="Arial"/>
            </a:rPr>
            <a:t>Ort, Datum</a:t>
          </a:r>
        </a:p>
      </xdr:txBody>
    </xdr:sp>
    <xdr:clientData/>
  </xdr:twoCellAnchor>
  <xdr:twoCellAnchor>
    <xdr:from>
      <xdr:col>2</xdr:col>
      <xdr:colOff>1785938</xdr:colOff>
      <xdr:row>218</xdr:row>
      <xdr:rowOff>301625</xdr:rowOff>
    </xdr:from>
    <xdr:to>
      <xdr:col>7</xdr:col>
      <xdr:colOff>504826</xdr:colOff>
      <xdr:row>218</xdr:row>
      <xdr:rowOff>739775</xdr:rowOff>
    </xdr:to>
    <xdr:sp macro="" textlink="">
      <xdr:nvSpPr>
        <xdr:cNvPr id="25" name="Rectangle 9">
          <a:extLst>
            <a:ext uri="{FF2B5EF4-FFF2-40B4-BE49-F238E27FC236}">
              <a16:creationId xmlns:a16="http://schemas.microsoft.com/office/drawing/2014/main" id="{00000000-0008-0000-0000-000019000000}"/>
            </a:ext>
          </a:extLst>
        </xdr:cNvPr>
        <xdr:cNvSpPr>
          <a:spLocks noChangeArrowheads="1"/>
        </xdr:cNvSpPr>
      </xdr:nvSpPr>
      <xdr:spPr bwMode="auto">
        <a:xfrm>
          <a:off x="2325688" y="46434375"/>
          <a:ext cx="3417888"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Rechtsgültige Unterfertigung, Vereins- bzw. Firmenstempel</a:t>
          </a:r>
        </a:p>
      </xdr:txBody>
    </xdr:sp>
    <xdr:clientData/>
  </xdr:twoCellAnchor>
  <xdr:twoCellAnchor>
    <xdr:from>
      <xdr:col>2</xdr:col>
      <xdr:colOff>1912938</xdr:colOff>
      <xdr:row>218</xdr:row>
      <xdr:rowOff>1023937</xdr:rowOff>
    </xdr:from>
    <xdr:to>
      <xdr:col>7</xdr:col>
      <xdr:colOff>393701</xdr:colOff>
      <xdr:row>218</xdr:row>
      <xdr:rowOff>1385887</xdr:rowOff>
    </xdr:to>
    <xdr:sp macro="" textlink="">
      <xdr:nvSpPr>
        <xdr:cNvPr id="26" name="Rectangle 10">
          <a:extLst>
            <a:ext uri="{FF2B5EF4-FFF2-40B4-BE49-F238E27FC236}">
              <a16:creationId xmlns:a16="http://schemas.microsoft.com/office/drawing/2014/main" id="{00000000-0008-0000-0000-00001A000000}"/>
            </a:ext>
          </a:extLst>
        </xdr:cNvPr>
        <xdr:cNvSpPr>
          <a:spLocks noChangeArrowheads="1"/>
        </xdr:cNvSpPr>
      </xdr:nvSpPr>
      <xdr:spPr bwMode="auto">
        <a:xfrm>
          <a:off x="2452688" y="47156687"/>
          <a:ext cx="3179763"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Unterfertiger (Name/n und Funktion/en in Blockbuchstaben)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2"/>
  <sheetViews>
    <sheetView showGridLines="0" zoomScale="120" zoomScaleNormal="120" zoomScalePageLayoutView="145" workbookViewId="0"/>
  </sheetViews>
  <sheetFormatPr baseColWidth="10" defaultColWidth="0" defaultRowHeight="12.75" zeroHeight="1" x14ac:dyDescent="0.2"/>
  <cols>
    <col min="1" max="1" width="3.7109375" style="16" customWidth="1"/>
    <col min="2" max="2" width="4.42578125" style="16" customWidth="1"/>
    <col min="3" max="3" width="30.42578125" style="16" customWidth="1"/>
    <col min="4" max="7" width="10" style="16" customWidth="1"/>
    <col min="8" max="8" width="7.85546875" style="39" customWidth="1"/>
    <col min="9" max="9" width="6.28515625" style="39" customWidth="1"/>
    <col min="10" max="10" width="1.5703125" style="16" customWidth="1"/>
    <col min="11" max="16384" width="11.5703125" style="16" hidden="1"/>
  </cols>
  <sheetData>
    <row r="1" spans="1:9" x14ac:dyDescent="0.2">
      <c r="A1" s="304"/>
      <c r="B1" s="304"/>
      <c r="C1" s="304"/>
      <c r="I1" s="303" t="s">
        <v>185</v>
      </c>
    </row>
    <row r="2" spans="1:9" ht="30" customHeight="1" x14ac:dyDescent="0.2">
      <c r="A2" s="84" t="s">
        <v>83</v>
      </c>
      <c r="B2" s="14"/>
      <c r="C2" s="15"/>
      <c r="D2" s="18"/>
      <c r="E2" s="15"/>
      <c r="F2" s="15"/>
      <c r="G2" s="322">
        <v>45992</v>
      </c>
      <c r="H2" s="322"/>
      <c r="I2" s="322"/>
    </row>
    <row r="3" spans="1:9" ht="20.25" customHeight="1" x14ac:dyDescent="0.2">
      <c r="A3" s="12"/>
      <c r="B3" s="17" t="s">
        <v>44</v>
      </c>
      <c r="D3" s="334" t="str">
        <f>IF(($A$3="")*AND($A$5=""),"Bitte ankreuzen, ob dieses Formular als Beilage zum Antrag und/oder als Verwendungsnachweis verwendet wird!","")</f>
        <v>Bitte ankreuzen, ob dieses Formular als Beilage zum Antrag und/oder als Verwendungsnachweis verwendet wird!</v>
      </c>
      <c r="E3" s="334"/>
      <c r="F3" s="334"/>
      <c r="G3" s="306"/>
      <c r="H3" s="306"/>
      <c r="I3" s="320" t="str">
        <f>IF(I1="Land OÖ; Abteilung Soziales","SO",IF(I1="Land OÖ; Abteilung Gesundheit","GES",IF(I1="Land OÖ; Abteilung Kinder- und Jugendhilfe","KJH")))</f>
        <v>SO</v>
      </c>
    </row>
    <row r="4" spans="1:9" ht="9.75" customHeight="1" x14ac:dyDescent="0.2">
      <c r="A4" s="19"/>
      <c r="B4" s="17"/>
      <c r="D4" s="334"/>
      <c r="E4" s="334"/>
      <c r="F4" s="334"/>
      <c r="G4" s="306"/>
      <c r="H4" s="306"/>
      <c r="I4" s="306"/>
    </row>
    <row r="5" spans="1:9" ht="20.25" customHeight="1" x14ac:dyDescent="0.2">
      <c r="A5" s="12"/>
      <c r="B5" s="17" t="s">
        <v>45</v>
      </c>
      <c r="D5" s="334"/>
      <c r="E5" s="334"/>
      <c r="F5" s="334"/>
      <c r="G5" s="306"/>
      <c r="H5" s="306"/>
      <c r="I5" s="306"/>
    </row>
    <row r="6" spans="1:9" ht="7.5" customHeight="1" thickBot="1" x14ac:dyDescent="0.25">
      <c r="A6" s="151"/>
      <c r="B6" s="17"/>
      <c r="D6" s="18"/>
      <c r="E6" s="18"/>
      <c r="F6" s="18"/>
    </row>
    <row r="7" spans="1:9" ht="25.5" customHeight="1" thickBot="1" x14ac:dyDescent="0.25">
      <c r="A7" s="436" t="s">
        <v>174</v>
      </c>
      <c r="B7" s="437"/>
      <c r="C7" s="437"/>
      <c r="D7" s="437"/>
      <c r="E7" s="437"/>
      <c r="F7" s="437"/>
      <c r="G7" s="437"/>
      <c r="H7" s="437"/>
      <c r="I7" s="438"/>
    </row>
    <row r="8" spans="1:9" ht="9.9499999999999993" customHeight="1" x14ac:dyDescent="0.2">
      <c r="A8" s="20"/>
      <c r="B8" s="20"/>
      <c r="C8" s="15"/>
      <c r="D8" s="15"/>
      <c r="E8" s="15"/>
      <c r="F8" s="15"/>
      <c r="G8" s="15"/>
    </row>
    <row r="9" spans="1:9" ht="24" customHeight="1" x14ac:dyDescent="0.2">
      <c r="A9" s="335" t="s">
        <v>87</v>
      </c>
      <c r="B9" s="335"/>
      <c r="C9" s="335"/>
      <c r="D9" s="335"/>
      <c r="E9" s="335"/>
      <c r="F9" s="335"/>
      <c r="G9" s="335"/>
      <c r="H9" s="335"/>
      <c r="I9" s="335"/>
    </row>
    <row r="10" spans="1:9" ht="10.35" customHeight="1" x14ac:dyDescent="0.2">
      <c r="A10" s="21"/>
      <c r="B10" s="21"/>
      <c r="C10" s="22"/>
      <c r="D10" s="22"/>
      <c r="E10" s="22"/>
      <c r="F10" s="22"/>
    </row>
    <row r="11" spans="1:9" ht="15" customHeight="1" x14ac:dyDescent="0.2">
      <c r="A11" s="419" t="str">
        <f>CONCATENATE("Aktenzahl ", I3,":")</f>
        <v>Aktenzahl SO:</v>
      </c>
      <c r="B11" s="420"/>
      <c r="C11" s="420"/>
      <c r="D11" s="336"/>
      <c r="E11" s="337"/>
      <c r="F11" s="338"/>
      <c r="G11" s="338"/>
      <c r="H11" s="337"/>
      <c r="I11" s="339"/>
    </row>
    <row r="12" spans="1:9" ht="39" customHeight="1" x14ac:dyDescent="0.2">
      <c r="A12" s="354" t="s">
        <v>145</v>
      </c>
      <c r="B12" s="421"/>
      <c r="C12" s="422"/>
      <c r="D12" s="112" t="s">
        <v>140</v>
      </c>
      <c r="E12" s="111"/>
      <c r="F12" s="356" t="s">
        <v>101</v>
      </c>
      <c r="G12" s="357"/>
      <c r="H12" s="111"/>
      <c r="I12" s="110"/>
    </row>
    <row r="13" spans="1:9" ht="22.7" customHeight="1" x14ac:dyDescent="0.2">
      <c r="A13" s="343" t="s">
        <v>89</v>
      </c>
      <c r="B13" s="344"/>
      <c r="C13" s="345"/>
      <c r="D13" s="449"/>
      <c r="E13" s="450"/>
      <c r="F13" s="451"/>
      <c r="G13" s="451"/>
      <c r="H13" s="450"/>
      <c r="I13" s="452"/>
    </row>
    <row r="14" spans="1:9" ht="8.1" customHeight="1" x14ac:dyDescent="0.2">
      <c r="B14" s="162"/>
      <c r="C14" s="162"/>
      <c r="D14" s="161"/>
      <c r="E14" s="161"/>
      <c r="F14" s="161"/>
      <c r="G14" s="161"/>
      <c r="H14" s="161"/>
      <c r="I14" s="161"/>
    </row>
    <row r="15" spans="1:9" ht="15" customHeight="1" x14ac:dyDescent="0.2">
      <c r="A15" s="163" t="s">
        <v>90</v>
      </c>
      <c r="B15" s="113"/>
      <c r="C15" s="113"/>
      <c r="D15" s="91"/>
      <c r="E15" s="91"/>
      <c r="F15" s="91"/>
      <c r="G15" s="91"/>
      <c r="H15" s="91"/>
      <c r="I15" s="91"/>
    </row>
    <row r="16" spans="1:9" ht="14.1" customHeight="1" x14ac:dyDescent="0.2">
      <c r="A16" s="354" t="s">
        <v>99</v>
      </c>
      <c r="B16" s="355"/>
      <c r="C16" s="355"/>
      <c r="D16" s="326"/>
      <c r="E16" s="341"/>
      <c r="F16" s="341"/>
      <c r="G16" s="341"/>
      <c r="H16" s="341"/>
      <c r="I16" s="342"/>
    </row>
    <row r="17" spans="1:9" ht="14.1" customHeight="1" x14ac:dyDescent="0.2">
      <c r="A17" s="343" t="s">
        <v>100</v>
      </c>
      <c r="B17" s="344"/>
      <c r="C17" s="345"/>
      <c r="D17" s="340"/>
      <c r="E17" s="341"/>
      <c r="F17" s="341"/>
      <c r="G17" s="341"/>
      <c r="H17" s="341"/>
      <c r="I17" s="342"/>
    </row>
    <row r="18" spans="1:9" ht="14.1" customHeight="1" x14ac:dyDescent="0.2">
      <c r="A18" s="343" t="s">
        <v>35</v>
      </c>
      <c r="B18" s="344"/>
      <c r="C18" s="345"/>
      <c r="D18" s="340"/>
      <c r="E18" s="341"/>
      <c r="F18" s="341"/>
      <c r="G18" s="341"/>
      <c r="H18" s="341"/>
      <c r="I18" s="342"/>
    </row>
    <row r="19" spans="1:9" ht="14.1" customHeight="1" x14ac:dyDescent="0.2">
      <c r="A19" s="343" t="s">
        <v>60</v>
      </c>
      <c r="B19" s="344"/>
      <c r="C19" s="345"/>
      <c r="D19" s="340"/>
      <c r="E19" s="341"/>
      <c r="F19" s="341"/>
      <c r="G19" s="341"/>
      <c r="H19" s="341"/>
      <c r="I19" s="342"/>
    </row>
    <row r="20" spans="1:9" ht="14.1" customHeight="1" x14ac:dyDescent="0.2">
      <c r="A20" s="343" t="s">
        <v>52</v>
      </c>
      <c r="B20" s="344"/>
      <c r="C20" s="345"/>
      <c r="D20" s="340"/>
      <c r="E20" s="341"/>
      <c r="F20" s="341"/>
      <c r="G20" s="341"/>
      <c r="H20" s="341"/>
      <c r="I20" s="342"/>
    </row>
    <row r="21" spans="1:9" ht="14.1" customHeight="1" x14ac:dyDescent="0.2">
      <c r="A21" s="343" t="s">
        <v>61</v>
      </c>
      <c r="B21" s="344"/>
      <c r="C21" s="345"/>
      <c r="D21" s="340"/>
      <c r="E21" s="341"/>
      <c r="F21" s="341"/>
      <c r="G21" s="341"/>
      <c r="H21" s="341"/>
      <c r="I21" s="342"/>
    </row>
    <row r="22" spans="1:9" ht="14.1" customHeight="1" x14ac:dyDescent="0.2">
      <c r="A22" s="343" t="s">
        <v>53</v>
      </c>
      <c r="B22" s="344"/>
      <c r="C22" s="345"/>
      <c r="D22" s="340"/>
      <c r="E22" s="341"/>
      <c r="F22" s="341"/>
      <c r="G22" s="341"/>
      <c r="H22" s="341"/>
      <c r="I22" s="342"/>
    </row>
    <row r="23" spans="1:9" ht="24.95" customHeight="1" x14ac:dyDescent="0.2">
      <c r="A23" s="343" t="s">
        <v>93</v>
      </c>
      <c r="B23" s="344"/>
      <c r="C23" s="345"/>
      <c r="D23" s="340"/>
      <c r="E23" s="341"/>
      <c r="F23" s="341"/>
      <c r="G23" s="341"/>
      <c r="H23" s="341"/>
      <c r="I23" s="342"/>
    </row>
    <row r="24" spans="1:9" ht="14.1" customHeight="1" x14ac:dyDescent="0.2">
      <c r="A24" s="343" t="s">
        <v>36</v>
      </c>
      <c r="B24" s="344"/>
      <c r="C24" s="345"/>
      <c r="D24" s="340"/>
      <c r="E24" s="341"/>
      <c r="F24" s="341"/>
      <c r="G24" s="341"/>
      <c r="H24" s="341"/>
      <c r="I24" s="342"/>
    </row>
    <row r="25" spans="1:9" ht="14.1" customHeight="1" x14ac:dyDescent="0.2">
      <c r="A25" s="343" t="s">
        <v>77</v>
      </c>
      <c r="B25" s="344"/>
      <c r="C25" s="345"/>
      <c r="D25" s="340"/>
      <c r="E25" s="341"/>
      <c r="F25" s="341"/>
      <c r="G25" s="341"/>
      <c r="H25" s="341"/>
      <c r="I25" s="342"/>
    </row>
    <row r="26" spans="1:9" ht="14.1" customHeight="1" x14ac:dyDescent="0.2">
      <c r="A26" s="343" t="s">
        <v>28</v>
      </c>
      <c r="B26" s="344"/>
      <c r="C26" s="345"/>
      <c r="D26" s="340"/>
      <c r="E26" s="341"/>
      <c r="F26" s="341"/>
      <c r="G26" s="341"/>
      <c r="H26" s="341"/>
      <c r="I26" s="342"/>
    </row>
    <row r="27" spans="1:9" ht="14.1" customHeight="1" x14ac:dyDescent="0.2">
      <c r="A27" s="323" t="s">
        <v>146</v>
      </c>
      <c r="B27" s="324"/>
      <c r="C27" s="325"/>
      <c r="D27" s="326"/>
      <c r="E27" s="327"/>
      <c r="F27" s="327"/>
      <c r="G27" s="327"/>
      <c r="H27" s="327"/>
      <c r="I27" s="328"/>
    </row>
    <row r="28" spans="1:9" ht="14.1" customHeight="1" x14ac:dyDescent="0.2">
      <c r="A28" s="343" t="s">
        <v>141</v>
      </c>
      <c r="B28" s="344"/>
      <c r="C28" s="345"/>
      <c r="D28" s="340"/>
      <c r="E28" s="341"/>
      <c r="F28" s="341"/>
      <c r="G28" s="341"/>
      <c r="H28" s="341"/>
      <c r="I28" s="342"/>
    </row>
    <row r="29" spans="1:9" ht="14.1" customHeight="1" x14ac:dyDescent="0.2">
      <c r="A29" s="343" t="s">
        <v>92</v>
      </c>
      <c r="B29" s="344"/>
      <c r="C29" s="345"/>
      <c r="D29" s="340"/>
      <c r="E29" s="341"/>
      <c r="F29" s="341"/>
      <c r="G29" s="341"/>
      <c r="H29" s="341"/>
      <c r="I29" s="342"/>
    </row>
    <row r="30" spans="1:9" ht="14.1" customHeight="1" x14ac:dyDescent="0.2">
      <c r="A30" s="343" t="s">
        <v>54</v>
      </c>
      <c r="B30" s="344"/>
      <c r="C30" s="345"/>
      <c r="D30" s="340"/>
      <c r="E30" s="341"/>
      <c r="F30" s="341"/>
      <c r="G30" s="341"/>
      <c r="H30" s="341"/>
      <c r="I30" s="342"/>
    </row>
    <row r="31" spans="1:9" ht="14.1" customHeight="1" x14ac:dyDescent="0.2">
      <c r="A31" s="343" t="s">
        <v>55</v>
      </c>
      <c r="B31" s="344"/>
      <c r="C31" s="345"/>
      <c r="D31" s="340"/>
      <c r="E31" s="341"/>
      <c r="F31" s="341"/>
      <c r="G31" s="341"/>
      <c r="H31" s="341"/>
      <c r="I31" s="342"/>
    </row>
    <row r="32" spans="1:9" ht="8.1" customHeight="1" x14ac:dyDescent="0.2">
      <c r="A32" s="161"/>
      <c r="B32" s="161"/>
      <c r="C32" s="161"/>
      <c r="D32" s="90"/>
      <c r="E32" s="90"/>
      <c r="F32" s="90"/>
      <c r="G32" s="90"/>
      <c r="H32" s="234"/>
      <c r="I32" s="90"/>
    </row>
    <row r="33" spans="1:9" ht="15" customHeight="1" x14ac:dyDescent="0.2">
      <c r="A33" s="425" t="str">
        <f>IF(E12="x","Personal gesamtes Unternehmen",IF(H12="x","Personal Sparte","Personal"))</f>
        <v>Personal</v>
      </c>
      <c r="B33" s="425"/>
      <c r="C33" s="426"/>
      <c r="D33" s="50">
        <v>2024</v>
      </c>
      <c r="E33" s="52">
        <f>D33+1</f>
        <v>2025</v>
      </c>
      <c r="F33" s="51">
        <f>D33+1</f>
        <v>2025</v>
      </c>
      <c r="G33" s="52">
        <f>D33+2</f>
        <v>2026</v>
      </c>
      <c r="H33" s="330" t="str">
        <f>IF($A$5="x","IST "&amp;$F$33&amp;" / PLAN "&amp;$E$33,"PLAN "&amp;$G$33&amp;" / IST "&amp;$F$33)</f>
        <v>PLAN 2026 / IST 2025</v>
      </c>
      <c r="I33" s="331"/>
    </row>
    <row r="34" spans="1:9" ht="14.1" customHeight="1" x14ac:dyDescent="0.2">
      <c r="A34" s="343" t="s">
        <v>91</v>
      </c>
      <c r="B34" s="344"/>
      <c r="C34" s="345"/>
      <c r="D34" s="152"/>
      <c r="E34" s="152"/>
      <c r="F34" s="152"/>
      <c r="G34" s="152"/>
      <c r="H34" s="153">
        <f>IF(ISERROR(IF($A$5="x",F34-E34,G34-F34)),"",(IF($A$5="x",F34-E34,G34-F34)))</f>
        <v>0</v>
      </c>
      <c r="I34" s="187" t="str">
        <f>IF(ISERROR(IF($A$5="x",(F34-E34)/E34,(G34-F34)/F34)),"",IF($A$5="x",(F34-E34)/E34,(G34-F34)/F34))</f>
        <v/>
      </c>
    </row>
    <row r="35" spans="1:9" ht="14.1" customHeight="1" x14ac:dyDescent="0.2">
      <c r="A35" s="428" t="s">
        <v>102</v>
      </c>
      <c r="B35" s="428"/>
      <c r="C35" s="428"/>
      <c r="D35" s="154"/>
      <c r="E35" s="154"/>
      <c r="F35" s="154"/>
      <c r="G35" s="154"/>
      <c r="H35" s="93">
        <f t="shared" ref="H35:H37" si="0">IF(ISERROR(IF($A$5="x",F35-E35,G35-F35)),"",(IF($A$5="x",F35-E35,G35-F35)))</f>
        <v>0</v>
      </c>
      <c r="I35" s="92" t="str">
        <f t="shared" ref="I35:I37" si="1">IF(ISERROR(IF($A$5="x",(F35-E35)/E35,(G35-F35)/F35)),"",IF($A$5="x",(F35-E35)/E35,(G35-F35)/F35))</f>
        <v/>
      </c>
    </row>
    <row r="36" spans="1:9" ht="14.1" customHeight="1" x14ac:dyDescent="0.2">
      <c r="A36" s="350" t="s">
        <v>103</v>
      </c>
      <c r="B36" s="350"/>
      <c r="C36" s="350"/>
      <c r="D36" s="155"/>
      <c r="E36" s="155"/>
      <c r="F36" s="155"/>
      <c r="G36" s="155"/>
      <c r="H36" s="156">
        <f t="shared" si="0"/>
        <v>0</v>
      </c>
      <c r="I36" s="157" t="str">
        <f t="shared" si="1"/>
        <v/>
      </c>
    </row>
    <row r="37" spans="1:9" ht="14.1" customHeight="1" x14ac:dyDescent="0.2">
      <c r="A37" s="427" t="s">
        <v>104</v>
      </c>
      <c r="B37" s="427"/>
      <c r="C37" s="427"/>
      <c r="D37" s="158"/>
      <c r="E37" s="158"/>
      <c r="F37" s="158"/>
      <c r="G37" s="158"/>
      <c r="H37" s="159">
        <f t="shared" si="0"/>
        <v>0</v>
      </c>
      <c r="I37" s="160" t="str">
        <f t="shared" si="1"/>
        <v/>
      </c>
    </row>
    <row r="38" spans="1:9" ht="5.25" customHeight="1" x14ac:dyDescent="0.2">
      <c r="A38" s="235" t="str">
        <f>IF(OR(D38&lt;&gt;0,E38&lt;&gt;0,F38&lt;&gt;0,G38&lt;&gt;0),"Aufteilung der PE stimmt mit der Summe an PE nicht überein!","")</f>
        <v/>
      </c>
      <c r="B38" s="300"/>
      <c r="C38" s="300"/>
      <c r="D38" s="302">
        <f>D35-SUM(D36:D37)</f>
        <v>0</v>
      </c>
      <c r="E38" s="302">
        <f t="shared" ref="E38:G38" si="2">E35-SUM(E36:E37)</f>
        <v>0</v>
      </c>
      <c r="F38" s="302">
        <f t="shared" si="2"/>
        <v>0</v>
      </c>
      <c r="G38" s="302">
        <f t="shared" si="2"/>
        <v>0</v>
      </c>
      <c r="H38" s="301"/>
      <c r="I38" s="40"/>
    </row>
    <row r="39" spans="1:9" ht="18.75" customHeight="1" x14ac:dyDescent="0.15">
      <c r="A39" s="351" t="s">
        <v>162</v>
      </c>
      <c r="B39" s="351"/>
      <c r="C39" s="351"/>
      <c r="D39" s="351"/>
      <c r="E39" s="351"/>
      <c r="F39" s="351"/>
      <c r="G39" s="351"/>
      <c r="H39" s="351"/>
      <c r="I39" s="351"/>
    </row>
    <row r="40" spans="1:9" ht="18" customHeight="1" x14ac:dyDescent="0.2">
      <c r="B40" s="23"/>
      <c r="C40" s="23"/>
      <c r="D40" s="23"/>
      <c r="E40" s="23"/>
      <c r="F40" s="23"/>
      <c r="G40" s="23"/>
    </row>
    <row r="41" spans="1:9" ht="24" customHeight="1" x14ac:dyDescent="0.2">
      <c r="A41" s="335" t="s">
        <v>120</v>
      </c>
      <c r="B41" s="335"/>
      <c r="C41" s="335"/>
      <c r="D41" s="335"/>
      <c r="E41" s="335"/>
      <c r="F41" s="335"/>
      <c r="G41" s="335"/>
      <c r="H41" s="335"/>
      <c r="I41" s="335"/>
    </row>
    <row r="42" spans="1:9" ht="9.75" customHeight="1" x14ac:dyDescent="0.2">
      <c r="A42" s="23"/>
      <c r="B42" s="23"/>
      <c r="C42" s="23"/>
      <c r="D42" s="23"/>
      <c r="E42" s="23"/>
      <c r="F42" s="23"/>
      <c r="G42" s="23"/>
    </row>
    <row r="43" spans="1:9" ht="15" customHeight="1" x14ac:dyDescent="0.2">
      <c r="A43" s="23"/>
      <c r="B43" s="23"/>
      <c r="C43" s="23"/>
      <c r="D43" s="51">
        <f>D33</f>
        <v>2024</v>
      </c>
      <c r="E43" s="52">
        <f>E33</f>
        <v>2025</v>
      </c>
      <c r="F43" s="51">
        <f>F33</f>
        <v>2025</v>
      </c>
      <c r="G43" s="52">
        <f>G33</f>
        <v>2026</v>
      </c>
      <c r="H43" s="330" t="str">
        <f>H33</f>
        <v>PLAN 2026 / IST 2025</v>
      </c>
      <c r="I43" s="331"/>
    </row>
    <row r="44" spans="1:9" ht="14.1" customHeight="1" x14ac:dyDescent="0.2">
      <c r="A44" s="323" t="str">
        <f>CONCATENATE("Beantragte Förderungssumme bei Land OÖ; Abt. ",I3)</f>
        <v>Beantragte Förderungssumme bei Land OÖ; Abt. SO</v>
      </c>
      <c r="B44" s="324"/>
      <c r="C44" s="325"/>
      <c r="D44" s="55"/>
      <c r="E44" s="55"/>
      <c r="F44" s="55"/>
      <c r="G44" s="55"/>
      <c r="H44" s="56">
        <f t="shared" ref="H44:H45" si="3">IF(ISERROR(IF($A$5="x",F44-E44,G44-F44)),"",(IF($A$5="x",F44-E44,G44-F44)))</f>
        <v>0</v>
      </c>
      <c r="I44" s="42" t="str">
        <f t="shared" ref="I44:I45" si="4">IF(ISERROR(IF($A$5="x",(F44-E44)/E44,(G44-F44)/F44)),"",IF($A$5="x",(F44-E44)/E44,(G44-F44)/F44))</f>
        <v/>
      </c>
    </row>
    <row r="45" spans="1:9" ht="14.1" customHeight="1" x14ac:dyDescent="0.15">
      <c r="A45" s="164" t="str">
        <f>CONCATENATE("Gewährte Förderungssumme von Land OÖ; Abt. ",I3)</f>
        <v>Gewährte Förderungssumme von Land OÖ; Abt. SO</v>
      </c>
      <c r="B45" s="165"/>
      <c r="C45" s="166"/>
      <c r="D45" s="55"/>
      <c r="E45" s="55"/>
      <c r="F45" s="55"/>
      <c r="G45" s="55"/>
      <c r="H45" s="57">
        <f t="shared" si="3"/>
        <v>0</v>
      </c>
      <c r="I45" s="43" t="str">
        <f t="shared" si="4"/>
        <v/>
      </c>
    </row>
    <row r="46" spans="1:9" ht="14.1" customHeight="1" x14ac:dyDescent="0.15">
      <c r="A46" s="164" t="str">
        <f>CONCATENATE("Ausbezahlte Förderungssumme von Land OÖ; Abt. ",I3)</f>
        <v>Ausbezahlte Förderungssumme von Land OÖ; Abt. SO</v>
      </c>
      <c r="B46" s="165"/>
      <c r="C46" s="166"/>
      <c r="D46" s="55"/>
      <c r="E46" s="260" t="s">
        <v>155</v>
      </c>
      <c r="F46" s="55"/>
      <c r="G46" s="260" t="s">
        <v>155</v>
      </c>
      <c r="H46" s="321" t="s">
        <v>155</v>
      </c>
      <c r="I46" s="43" t="s">
        <v>155</v>
      </c>
    </row>
    <row r="47" spans="1:9" ht="14.25" customHeight="1" x14ac:dyDescent="0.2">
      <c r="A47" s="24"/>
      <c r="B47" s="24"/>
      <c r="C47" s="24"/>
      <c r="D47" s="24"/>
      <c r="E47" s="24"/>
      <c r="F47" s="24"/>
      <c r="G47" s="24"/>
    </row>
    <row r="48" spans="1:9" ht="24" customHeight="1" x14ac:dyDescent="0.2">
      <c r="A48" s="335" t="s">
        <v>46</v>
      </c>
      <c r="B48" s="335"/>
      <c r="C48" s="335"/>
      <c r="D48" s="335"/>
      <c r="E48" s="335"/>
      <c r="F48" s="335"/>
      <c r="G48" s="335"/>
      <c r="H48" s="335"/>
      <c r="I48" s="335"/>
    </row>
    <row r="49" spans="1:9" ht="33.75" customHeight="1" x14ac:dyDescent="0.2">
      <c r="A49" s="408" t="s">
        <v>152</v>
      </c>
      <c r="B49" s="408"/>
      <c r="C49" s="408"/>
      <c r="D49" s="408"/>
      <c r="E49" s="408"/>
      <c r="F49" s="408"/>
      <c r="G49" s="408"/>
      <c r="H49" s="408"/>
      <c r="I49" s="408"/>
    </row>
    <row r="50" spans="1:9" ht="15" customHeight="1" x14ac:dyDescent="0.2">
      <c r="A50" s="182" t="s">
        <v>34</v>
      </c>
      <c r="B50" s="25"/>
      <c r="C50" s="26"/>
      <c r="D50" s="51">
        <f>D33</f>
        <v>2024</v>
      </c>
      <c r="E50" s="52">
        <f>E33</f>
        <v>2025</v>
      </c>
      <c r="F50" s="51">
        <f>F33</f>
        <v>2025</v>
      </c>
      <c r="G50" s="52">
        <f>G33</f>
        <v>2026</v>
      </c>
      <c r="H50" s="332"/>
      <c r="I50" s="333"/>
    </row>
    <row r="51" spans="1:9" ht="13.35" customHeight="1" x14ac:dyDescent="0.2">
      <c r="A51" s="346" t="s">
        <v>47</v>
      </c>
      <c r="B51" s="347"/>
      <c r="C51" s="167" t="s">
        <v>105</v>
      </c>
      <c r="D51" s="58"/>
      <c r="E51" s="256" t="s">
        <v>155</v>
      </c>
      <c r="F51" s="58"/>
      <c r="G51" s="256" t="s">
        <v>155</v>
      </c>
      <c r="H51" s="73"/>
      <c r="I51" s="82"/>
    </row>
    <row r="52" spans="1:9" ht="13.35" customHeight="1" x14ac:dyDescent="0.2">
      <c r="A52" s="348"/>
      <c r="B52" s="349"/>
      <c r="C52" s="168" t="s">
        <v>106</v>
      </c>
      <c r="D52" s="59"/>
      <c r="E52" s="257" t="s">
        <v>155</v>
      </c>
      <c r="F52" s="59"/>
      <c r="G52" s="257" t="s">
        <v>155</v>
      </c>
      <c r="H52" s="73"/>
      <c r="I52" s="82"/>
    </row>
    <row r="53" spans="1:9" ht="13.35" customHeight="1" x14ac:dyDescent="0.2">
      <c r="A53" s="348"/>
      <c r="B53" s="349"/>
      <c r="C53" s="94" t="s">
        <v>180</v>
      </c>
      <c r="D53" s="305"/>
      <c r="E53" s="261" t="s">
        <v>155</v>
      </c>
      <c r="F53" s="305"/>
      <c r="G53" s="261" t="s">
        <v>155</v>
      </c>
      <c r="H53" s="73"/>
      <c r="I53" s="82"/>
    </row>
    <row r="54" spans="1:9" ht="13.35" customHeight="1" x14ac:dyDescent="0.2">
      <c r="A54" s="429"/>
      <c r="B54" s="426"/>
      <c r="C54" s="169" t="s">
        <v>182</v>
      </c>
      <c r="D54" s="61"/>
      <c r="E54" s="258" t="s">
        <v>155</v>
      </c>
      <c r="F54" s="61"/>
      <c r="G54" s="258" t="s">
        <v>155</v>
      </c>
      <c r="H54" s="73"/>
      <c r="I54" s="82"/>
    </row>
    <row r="55" spans="1:9" ht="13.35" customHeight="1" x14ac:dyDescent="0.2">
      <c r="A55" s="346" t="s">
        <v>48</v>
      </c>
      <c r="B55" s="347"/>
      <c r="C55" s="27" t="s">
        <v>29</v>
      </c>
      <c r="D55" s="58"/>
      <c r="E55" s="256" t="s">
        <v>155</v>
      </c>
      <c r="F55" s="58"/>
      <c r="G55" s="256" t="s">
        <v>155</v>
      </c>
      <c r="H55" s="73"/>
      <c r="I55" s="82"/>
    </row>
    <row r="56" spans="1:9" ht="13.35" customHeight="1" x14ac:dyDescent="0.2">
      <c r="A56" s="348"/>
      <c r="B56" s="349"/>
      <c r="C56" s="170" t="s">
        <v>107</v>
      </c>
      <c r="D56" s="64"/>
      <c r="E56" s="259" t="s">
        <v>155</v>
      </c>
      <c r="F56" s="64"/>
      <c r="G56" s="259" t="s">
        <v>155</v>
      </c>
      <c r="H56" s="73"/>
      <c r="I56" s="82"/>
    </row>
    <row r="57" spans="1:9" ht="13.35" customHeight="1" x14ac:dyDescent="0.2">
      <c r="A57" s="348"/>
      <c r="B57" s="349"/>
      <c r="C57" s="170" t="s">
        <v>108</v>
      </c>
      <c r="D57" s="64"/>
      <c r="E57" s="259" t="s">
        <v>155</v>
      </c>
      <c r="F57" s="64"/>
      <c r="G57" s="259" t="s">
        <v>155</v>
      </c>
      <c r="H57" s="73"/>
      <c r="I57" s="82"/>
    </row>
    <row r="58" spans="1:9" ht="13.35" customHeight="1" x14ac:dyDescent="0.2">
      <c r="A58" s="429"/>
      <c r="B58" s="426"/>
      <c r="C58" s="26" t="s">
        <v>33</v>
      </c>
      <c r="D58" s="61"/>
      <c r="E58" s="258" t="s">
        <v>155</v>
      </c>
      <c r="F58" s="61"/>
      <c r="G58" s="258" t="s">
        <v>155</v>
      </c>
      <c r="H58" s="73"/>
      <c r="I58" s="82"/>
    </row>
    <row r="59" spans="1:9" ht="13.35" customHeight="1" x14ac:dyDescent="0.2">
      <c r="A59" s="352" t="s">
        <v>23</v>
      </c>
      <c r="B59" s="353"/>
      <c r="C59" s="30" t="s">
        <v>30</v>
      </c>
      <c r="D59" s="65"/>
      <c r="E59" s="260" t="s">
        <v>155</v>
      </c>
      <c r="F59" s="65"/>
      <c r="G59" s="260" t="s">
        <v>155</v>
      </c>
      <c r="H59" s="73"/>
      <c r="I59" s="82"/>
    </row>
    <row r="60" spans="1:9" ht="15" customHeight="1" thickBot="1" x14ac:dyDescent="0.25">
      <c r="A60" s="432" t="s">
        <v>24</v>
      </c>
      <c r="B60" s="433"/>
      <c r="C60" s="434"/>
      <c r="D60" s="66">
        <f>SUM(D51:D59)</f>
        <v>0</v>
      </c>
      <c r="E60" s="268" t="s">
        <v>155</v>
      </c>
      <c r="F60" s="66">
        <f>SUM(F51:F59)</f>
        <v>0</v>
      </c>
      <c r="G60" s="268" t="s">
        <v>155</v>
      </c>
      <c r="H60" s="73"/>
      <c r="I60" s="82"/>
    </row>
    <row r="61" spans="1:9" ht="12.75" customHeight="1" thickTop="1" x14ac:dyDescent="0.2">
      <c r="A61" s="83"/>
      <c r="B61" s="83"/>
      <c r="C61" s="83"/>
      <c r="D61" s="98"/>
      <c r="E61" s="98"/>
      <c r="F61" s="98"/>
      <c r="G61" s="98"/>
      <c r="H61" s="89"/>
      <c r="I61" s="82"/>
    </row>
    <row r="62" spans="1:9" ht="15" customHeight="1" x14ac:dyDescent="0.2">
      <c r="A62" s="182" t="s">
        <v>25</v>
      </c>
      <c r="B62" s="25"/>
      <c r="C62" s="26"/>
      <c r="D62" s="53">
        <f>D33</f>
        <v>2024</v>
      </c>
      <c r="E62" s="54">
        <f>E33</f>
        <v>2025</v>
      </c>
      <c r="F62" s="53">
        <f>F33</f>
        <v>2025</v>
      </c>
      <c r="G62" s="54">
        <f>G33</f>
        <v>2026</v>
      </c>
      <c r="H62" s="332"/>
      <c r="I62" s="333"/>
    </row>
    <row r="63" spans="1:9" ht="13.35" customHeight="1" x14ac:dyDescent="0.2">
      <c r="A63" s="346" t="s">
        <v>49</v>
      </c>
      <c r="B63" s="347"/>
      <c r="C63" s="31" t="s">
        <v>31</v>
      </c>
      <c r="D63" s="68"/>
      <c r="E63" s="256" t="s">
        <v>155</v>
      </c>
      <c r="F63" s="68"/>
      <c r="G63" s="256" t="s">
        <v>155</v>
      </c>
      <c r="H63" s="73"/>
      <c r="I63" s="82"/>
    </row>
    <row r="64" spans="1:9" ht="13.35" customHeight="1" x14ac:dyDescent="0.2">
      <c r="A64" s="348"/>
      <c r="B64" s="349"/>
      <c r="C64" s="32" t="s">
        <v>42</v>
      </c>
      <c r="D64" s="69"/>
      <c r="E64" s="257" t="s">
        <v>155</v>
      </c>
      <c r="F64" s="69"/>
      <c r="G64" s="257" t="s">
        <v>155</v>
      </c>
      <c r="H64" s="73"/>
      <c r="I64" s="82"/>
    </row>
    <row r="65" spans="1:9" ht="13.35" customHeight="1" x14ac:dyDescent="0.2">
      <c r="A65" s="348"/>
      <c r="B65" s="349"/>
      <c r="C65" s="32" t="s">
        <v>43</v>
      </c>
      <c r="D65" s="69"/>
      <c r="E65" s="257" t="s">
        <v>155</v>
      </c>
      <c r="F65" s="69"/>
      <c r="G65" s="257" t="s">
        <v>155</v>
      </c>
      <c r="H65" s="73"/>
      <c r="I65" s="82"/>
    </row>
    <row r="66" spans="1:9" ht="13.35" customHeight="1" x14ac:dyDescent="0.2">
      <c r="A66" s="348"/>
      <c r="B66" s="349"/>
      <c r="C66" s="94" t="s">
        <v>88</v>
      </c>
      <c r="D66" s="95"/>
      <c r="E66" s="261" t="s">
        <v>155</v>
      </c>
      <c r="F66" s="95"/>
      <c r="G66" s="261" t="s">
        <v>155</v>
      </c>
      <c r="H66" s="73"/>
      <c r="I66" s="82"/>
    </row>
    <row r="67" spans="1:9" ht="13.35" customHeight="1" x14ac:dyDescent="0.2">
      <c r="A67" s="348"/>
      <c r="B67" s="349"/>
      <c r="C67" s="171" t="s">
        <v>32</v>
      </c>
      <c r="D67" s="106"/>
      <c r="E67" s="262" t="s">
        <v>155</v>
      </c>
      <c r="F67" s="106"/>
      <c r="G67" s="262" t="s">
        <v>155</v>
      </c>
      <c r="H67" s="73"/>
      <c r="I67" s="82"/>
    </row>
    <row r="68" spans="1:9" ht="13.35" customHeight="1" x14ac:dyDescent="0.2">
      <c r="A68" s="348"/>
      <c r="B68" s="349"/>
      <c r="C68" s="183" t="s">
        <v>109</v>
      </c>
      <c r="D68" s="184"/>
      <c r="E68" s="263" t="s">
        <v>155</v>
      </c>
      <c r="F68" s="184"/>
      <c r="G68" s="263" t="s">
        <v>155</v>
      </c>
      <c r="H68" s="269"/>
      <c r="I68" s="270"/>
    </row>
    <row r="69" spans="1:9" ht="13.35" customHeight="1" x14ac:dyDescent="0.2">
      <c r="A69" s="429"/>
      <c r="B69" s="426"/>
      <c r="C69" s="172" t="s">
        <v>110</v>
      </c>
      <c r="D69" s="122"/>
      <c r="E69" s="264" t="s">
        <v>155</v>
      </c>
      <c r="F69" s="122"/>
      <c r="G69" s="264" t="s">
        <v>155</v>
      </c>
      <c r="H69" s="73"/>
      <c r="I69" s="82"/>
    </row>
    <row r="70" spans="1:9" ht="13.35" customHeight="1" x14ac:dyDescent="0.2">
      <c r="A70" s="346" t="s">
        <v>50</v>
      </c>
      <c r="B70" s="347"/>
      <c r="C70" s="186" t="s">
        <v>121</v>
      </c>
      <c r="D70" s="116"/>
      <c r="E70" s="265" t="s">
        <v>155</v>
      </c>
      <c r="F70" s="116"/>
      <c r="G70" s="265" t="s">
        <v>155</v>
      </c>
      <c r="H70" s="73"/>
      <c r="I70" s="82"/>
    </row>
    <row r="71" spans="1:9" ht="13.35" customHeight="1" x14ac:dyDescent="0.2">
      <c r="A71" s="348"/>
      <c r="B71" s="349"/>
      <c r="C71" s="105" t="s">
        <v>122</v>
      </c>
      <c r="D71" s="106"/>
      <c r="E71" s="262" t="s">
        <v>155</v>
      </c>
      <c r="F71" s="106"/>
      <c r="G71" s="262" t="s">
        <v>155</v>
      </c>
      <c r="H71" s="73"/>
      <c r="I71" s="82"/>
    </row>
    <row r="72" spans="1:9" ht="13.35" customHeight="1" x14ac:dyDescent="0.2">
      <c r="A72" s="348"/>
      <c r="B72" s="349"/>
      <c r="C72" s="105" t="s">
        <v>123</v>
      </c>
      <c r="D72" s="106"/>
      <c r="E72" s="262" t="s">
        <v>155</v>
      </c>
      <c r="F72" s="106"/>
      <c r="G72" s="262" t="s">
        <v>155</v>
      </c>
      <c r="H72" s="73"/>
      <c r="I72" s="82"/>
    </row>
    <row r="73" spans="1:9" ht="13.35" customHeight="1" x14ac:dyDescent="0.2">
      <c r="A73" s="346" t="s">
        <v>51</v>
      </c>
      <c r="B73" s="347"/>
      <c r="C73" s="8" t="s">
        <v>79</v>
      </c>
      <c r="D73" s="68"/>
      <c r="E73" s="256" t="s">
        <v>155</v>
      </c>
      <c r="F73" s="68"/>
      <c r="G73" s="256" t="s">
        <v>155</v>
      </c>
      <c r="H73" s="73"/>
      <c r="I73" s="82"/>
    </row>
    <row r="74" spans="1:9" ht="13.35" customHeight="1" x14ac:dyDescent="0.2">
      <c r="A74" s="429"/>
      <c r="B74" s="426"/>
      <c r="C74" s="6" t="s">
        <v>14</v>
      </c>
      <c r="D74" s="69"/>
      <c r="E74" s="266" t="s">
        <v>155</v>
      </c>
      <c r="F74" s="70"/>
      <c r="G74" s="267" t="s">
        <v>155</v>
      </c>
      <c r="H74" s="73"/>
      <c r="I74" s="82"/>
    </row>
    <row r="75" spans="1:9" ht="13.35" customHeight="1" x14ac:dyDescent="0.2">
      <c r="A75" s="352" t="s">
        <v>26</v>
      </c>
      <c r="B75" s="353"/>
      <c r="C75" s="4" t="s">
        <v>30</v>
      </c>
      <c r="D75" s="55"/>
      <c r="E75" s="260" t="s">
        <v>155</v>
      </c>
      <c r="F75" s="55"/>
      <c r="G75" s="260" t="s">
        <v>155</v>
      </c>
      <c r="H75" s="73"/>
      <c r="I75" s="82"/>
    </row>
    <row r="76" spans="1:9" ht="15" customHeight="1" thickBot="1" x14ac:dyDescent="0.25">
      <c r="A76" s="432" t="s">
        <v>27</v>
      </c>
      <c r="B76" s="433"/>
      <c r="C76" s="434"/>
      <c r="D76" s="74">
        <f>SUM(D63:D67)+SUM(D69:D75)</f>
        <v>0</v>
      </c>
      <c r="E76" s="268" t="s">
        <v>155</v>
      </c>
      <c r="F76" s="74">
        <f>SUM(F63:F67)+SUM(F69:F75)</f>
        <v>0</v>
      </c>
      <c r="G76" s="268" t="s">
        <v>155</v>
      </c>
      <c r="H76" s="73"/>
      <c r="I76" s="82"/>
    </row>
    <row r="77" spans="1:9" ht="10.5" customHeight="1" thickTop="1" x14ac:dyDescent="0.2">
      <c r="A77" s="235" t="str">
        <f>IF(OR(D77&lt;&gt;0,E77&lt;&gt;0,F77&lt;&gt;0,G77&lt;&gt;0),"Bilanzsumme stimmt nicht überein (Abweichung)!","")</f>
        <v/>
      </c>
      <c r="B77" s="83"/>
      <c r="C77" s="83"/>
      <c r="D77" s="236">
        <f>D60-D76</f>
        <v>0</v>
      </c>
      <c r="E77" s="236"/>
      <c r="F77" s="236">
        <f t="shared" ref="F77" si="5">F60-F76</f>
        <v>0</v>
      </c>
      <c r="G77" s="236"/>
      <c r="H77" s="89"/>
      <c r="I77" s="82"/>
    </row>
    <row r="78" spans="1:9" ht="26.25" customHeight="1" x14ac:dyDescent="0.2">
      <c r="A78" s="329" t="s">
        <v>173</v>
      </c>
      <c r="B78" s="329"/>
      <c r="C78" s="329"/>
      <c r="D78" s="329"/>
      <c r="E78" s="329"/>
      <c r="F78" s="329"/>
      <c r="G78" s="329"/>
      <c r="H78" s="329"/>
      <c r="I78" s="329"/>
    </row>
    <row r="79" spans="1:9" ht="6.75" customHeight="1" x14ac:dyDescent="0.2">
      <c r="A79" s="11"/>
      <c r="B79" s="11"/>
      <c r="C79" s="34"/>
      <c r="D79" s="35"/>
      <c r="E79" s="35"/>
      <c r="F79" s="35"/>
      <c r="G79" s="35"/>
      <c r="I79" s="40"/>
    </row>
    <row r="80" spans="1:9" ht="25.15" customHeight="1" x14ac:dyDescent="0.2">
      <c r="A80" s="335" t="s">
        <v>59</v>
      </c>
      <c r="B80" s="335"/>
      <c r="C80" s="335"/>
      <c r="D80" s="335"/>
      <c r="E80" s="335"/>
      <c r="F80" s="335"/>
      <c r="G80" s="335"/>
      <c r="H80" s="335"/>
      <c r="I80" s="335"/>
    </row>
    <row r="81" spans="1:9" ht="55.5" customHeight="1" x14ac:dyDescent="0.2">
      <c r="A81" s="435" t="s">
        <v>184</v>
      </c>
      <c r="B81" s="435"/>
      <c r="C81" s="435"/>
      <c r="D81" s="435"/>
      <c r="E81" s="435"/>
      <c r="F81" s="435"/>
      <c r="G81" s="435"/>
      <c r="H81" s="435"/>
      <c r="I81" s="435"/>
    </row>
    <row r="82" spans="1:9" ht="3.75" customHeight="1" x14ac:dyDescent="0.2">
      <c r="A82" s="233"/>
      <c r="B82" s="233"/>
      <c r="C82" s="233"/>
      <c r="D82" s="233"/>
      <c r="E82" s="233"/>
      <c r="F82" s="233"/>
      <c r="G82" s="233"/>
      <c r="H82" s="233"/>
      <c r="I82" s="233"/>
    </row>
    <row r="83" spans="1:9" ht="15" customHeight="1" x14ac:dyDescent="0.2">
      <c r="A83" s="25"/>
      <c r="B83" s="25"/>
      <c r="C83" s="1"/>
      <c r="D83" s="53">
        <f>D33</f>
        <v>2024</v>
      </c>
      <c r="E83" s="54">
        <f>E33</f>
        <v>2025</v>
      </c>
      <c r="F83" s="53">
        <f>F33</f>
        <v>2025</v>
      </c>
      <c r="G83" s="54">
        <f>G33</f>
        <v>2026</v>
      </c>
      <c r="H83" s="330" t="str">
        <f>H33</f>
        <v>PLAN 2026 / IST 2025</v>
      </c>
      <c r="I83" s="331"/>
    </row>
    <row r="84" spans="1:9" ht="13.35" customHeight="1" x14ac:dyDescent="0.2">
      <c r="A84" s="310">
        <v>4093</v>
      </c>
      <c r="B84" s="311"/>
      <c r="C84" s="312" t="s">
        <v>17</v>
      </c>
      <c r="D84" s="317"/>
      <c r="E84" s="317"/>
      <c r="F84" s="317"/>
      <c r="G84" s="317"/>
      <c r="H84" s="314">
        <f t="shared" ref="H84:H94" si="6">IF(ISERROR(IF($A$5="x",F84-E84,G84-F84)),"",(IF($A$5="x",F84-E84,G84-F84)))</f>
        <v>0</v>
      </c>
      <c r="I84" s="315" t="str">
        <f t="shared" ref="I84:I94" si="7">IF(ISERROR(IF($A$5="x",(F84-E84)/E84,(G84-F84)/F84)),"",IF($A$5="x",(F84-E84)/E84,(G84-F84)/F84))</f>
        <v/>
      </c>
    </row>
    <row r="85" spans="1:9" ht="13.35" customHeight="1" x14ac:dyDescent="0.2">
      <c r="A85" s="307">
        <v>4091</v>
      </c>
      <c r="B85" s="308"/>
      <c r="C85" s="309" t="s">
        <v>15</v>
      </c>
      <c r="D85" s="316"/>
      <c r="E85" s="69"/>
      <c r="F85" s="316"/>
      <c r="G85" s="69"/>
      <c r="H85" s="313">
        <f t="shared" si="6"/>
        <v>0</v>
      </c>
      <c r="I85" s="43" t="str">
        <f t="shared" si="7"/>
        <v/>
      </c>
    </row>
    <row r="86" spans="1:9" ht="13.35" customHeight="1" x14ac:dyDescent="0.2">
      <c r="A86" s="126">
        <v>4100</v>
      </c>
      <c r="B86" s="127"/>
      <c r="C86" s="174" t="str">
        <f>CONCATENATE("Subvention Land OÖ; Abt. ",I3)</f>
        <v>Subvention Land OÖ; Abt. SO</v>
      </c>
      <c r="D86" s="68"/>
      <c r="E86" s="68"/>
      <c r="F86" s="68"/>
      <c r="G86" s="68"/>
      <c r="H86" s="63">
        <f t="shared" si="6"/>
        <v>0</v>
      </c>
      <c r="I86" s="46" t="str">
        <f t="shared" si="7"/>
        <v/>
      </c>
    </row>
    <row r="87" spans="1:9" ht="13.35" customHeight="1" x14ac:dyDescent="0.2">
      <c r="A87" s="128">
        <v>4101</v>
      </c>
      <c r="B87" s="129"/>
      <c r="C87" s="318" t="s">
        <v>189</v>
      </c>
      <c r="D87" s="71"/>
      <c r="E87" s="71"/>
      <c r="F87" s="71"/>
      <c r="G87" s="71"/>
      <c r="H87" s="60">
        <f t="shared" si="6"/>
        <v>0</v>
      </c>
      <c r="I87" s="44" t="str">
        <f t="shared" si="7"/>
        <v/>
      </c>
    </row>
    <row r="88" spans="1:9" ht="13.35" customHeight="1" x14ac:dyDescent="0.2">
      <c r="A88" s="128">
        <v>4110</v>
      </c>
      <c r="B88" s="129"/>
      <c r="C88" s="3" t="s">
        <v>18</v>
      </c>
      <c r="D88" s="71"/>
      <c r="E88" s="71"/>
      <c r="F88" s="71"/>
      <c r="G88" s="71"/>
      <c r="H88" s="60">
        <f t="shared" si="6"/>
        <v>0</v>
      </c>
      <c r="I88" s="44" t="str">
        <f t="shared" si="7"/>
        <v/>
      </c>
    </row>
    <row r="89" spans="1:9" ht="13.35" customHeight="1" x14ac:dyDescent="0.2">
      <c r="A89" s="128">
        <v>4120</v>
      </c>
      <c r="B89" s="129"/>
      <c r="C89" s="3" t="s">
        <v>19</v>
      </c>
      <c r="D89" s="71"/>
      <c r="E89" s="71"/>
      <c r="F89" s="71"/>
      <c r="G89" s="71"/>
      <c r="H89" s="60">
        <f t="shared" si="6"/>
        <v>0</v>
      </c>
      <c r="I89" s="44" t="str">
        <f t="shared" si="7"/>
        <v/>
      </c>
    </row>
    <row r="90" spans="1:9" ht="13.35" customHeight="1" x14ac:dyDescent="0.2">
      <c r="A90" s="128">
        <v>4130</v>
      </c>
      <c r="B90" s="129"/>
      <c r="C90" s="2" t="s">
        <v>20</v>
      </c>
      <c r="D90" s="71"/>
      <c r="E90" s="71"/>
      <c r="F90" s="71"/>
      <c r="G90" s="71"/>
      <c r="H90" s="60">
        <f t="shared" si="6"/>
        <v>0</v>
      </c>
      <c r="I90" s="44" t="str">
        <f t="shared" si="7"/>
        <v/>
      </c>
    </row>
    <row r="91" spans="1:9" ht="13.35" customHeight="1" x14ac:dyDescent="0.2">
      <c r="A91" s="128">
        <v>4140</v>
      </c>
      <c r="B91" s="129"/>
      <c r="C91" s="3" t="s">
        <v>21</v>
      </c>
      <c r="D91" s="71"/>
      <c r="E91" s="71"/>
      <c r="F91" s="71"/>
      <c r="G91" s="71"/>
      <c r="H91" s="60">
        <f t="shared" si="6"/>
        <v>0</v>
      </c>
      <c r="I91" s="44" t="str">
        <f t="shared" si="7"/>
        <v/>
      </c>
    </row>
    <row r="92" spans="1:9" ht="13.35" customHeight="1" x14ac:dyDescent="0.2">
      <c r="A92" s="128">
        <v>4150</v>
      </c>
      <c r="B92" s="129"/>
      <c r="C92" s="3" t="s">
        <v>22</v>
      </c>
      <c r="D92" s="71"/>
      <c r="E92" s="71"/>
      <c r="F92" s="71"/>
      <c r="G92" s="71"/>
      <c r="H92" s="60">
        <f t="shared" si="6"/>
        <v>0</v>
      </c>
      <c r="I92" s="44" t="str">
        <f t="shared" si="7"/>
        <v/>
      </c>
    </row>
    <row r="93" spans="1:9" ht="13.35" customHeight="1" x14ac:dyDescent="0.2">
      <c r="A93" s="128">
        <v>4160</v>
      </c>
      <c r="B93" s="129"/>
      <c r="C93" s="2" t="s">
        <v>37</v>
      </c>
      <c r="D93" s="71"/>
      <c r="E93" s="71"/>
      <c r="F93" s="71"/>
      <c r="G93" s="71"/>
      <c r="H93" s="60">
        <f t="shared" si="6"/>
        <v>0</v>
      </c>
      <c r="I93" s="44" t="str">
        <f t="shared" si="7"/>
        <v/>
      </c>
    </row>
    <row r="94" spans="1:9" ht="13.35" customHeight="1" x14ac:dyDescent="0.2">
      <c r="A94" s="130">
        <v>4221</v>
      </c>
      <c r="B94" s="131"/>
      <c r="C94" s="5" t="s">
        <v>73</v>
      </c>
      <c r="D94" s="72"/>
      <c r="E94" s="72"/>
      <c r="F94" s="72"/>
      <c r="G94" s="72"/>
      <c r="H94" s="62">
        <f t="shared" si="6"/>
        <v>0</v>
      </c>
      <c r="I94" s="45" t="str">
        <f t="shared" si="7"/>
        <v/>
      </c>
    </row>
    <row r="95" spans="1:9" ht="13.35" customHeight="1" x14ac:dyDescent="0.2">
      <c r="A95" s="41"/>
      <c r="B95" s="41"/>
      <c r="C95" s="26"/>
      <c r="D95" s="53">
        <f>D33</f>
        <v>2024</v>
      </c>
      <c r="E95" s="54">
        <f>E33</f>
        <v>2025</v>
      </c>
      <c r="F95" s="53">
        <f>F33</f>
        <v>2025</v>
      </c>
      <c r="G95" s="54">
        <f>G33</f>
        <v>2026</v>
      </c>
      <c r="H95" s="330" t="str">
        <f>H33</f>
        <v>PLAN 2026 / IST 2025</v>
      </c>
      <c r="I95" s="331"/>
    </row>
    <row r="96" spans="1:9" ht="12.95" customHeight="1" x14ac:dyDescent="0.2">
      <c r="A96" s="126">
        <v>4300</v>
      </c>
      <c r="B96" s="127"/>
      <c r="C96" s="99" t="s">
        <v>84</v>
      </c>
      <c r="D96" s="69"/>
      <c r="E96" s="69"/>
      <c r="F96" s="69"/>
      <c r="G96" s="69"/>
      <c r="H96" s="63">
        <f t="shared" ref="H96:H146" si="8">IF(ISERROR(IF($A$5="x",F96-E96,G96-F96)),"",(IF($A$5="x",F96-E96,G96-F96)))</f>
        <v>0</v>
      </c>
      <c r="I96" s="46" t="str">
        <f t="shared" ref="I96:I146" si="9">IF(ISERROR(IF($A$5="x",(F96-E96)/E96,(G96-F96)/F96)),"",IF($A$5="x",(F96-E96)/E96,(G96-F96)/F96))</f>
        <v/>
      </c>
    </row>
    <row r="97" spans="1:9" ht="12.95" customHeight="1" x14ac:dyDescent="0.2">
      <c r="A97" s="128">
        <v>4301</v>
      </c>
      <c r="B97" s="129"/>
      <c r="C97" s="3" t="s">
        <v>80</v>
      </c>
      <c r="D97" s="71"/>
      <c r="E97" s="71"/>
      <c r="F97" s="71"/>
      <c r="G97" s="71"/>
      <c r="H97" s="60">
        <f t="shared" si="8"/>
        <v>0</v>
      </c>
      <c r="I97" s="44" t="str">
        <f t="shared" si="9"/>
        <v/>
      </c>
    </row>
    <row r="98" spans="1:9" ht="12.95" customHeight="1" x14ac:dyDescent="0.2">
      <c r="A98" s="128">
        <v>4002</v>
      </c>
      <c r="B98" s="129"/>
      <c r="C98" s="7" t="s">
        <v>71</v>
      </c>
      <c r="D98" s="76"/>
      <c r="E98" s="76"/>
      <c r="F98" s="76"/>
      <c r="G98" s="76"/>
      <c r="H98" s="60">
        <f t="shared" si="8"/>
        <v>0</v>
      </c>
      <c r="I98" s="44" t="str">
        <f t="shared" si="9"/>
        <v/>
      </c>
    </row>
    <row r="99" spans="1:9" ht="12.95" customHeight="1" x14ac:dyDescent="0.2">
      <c r="A99" s="128">
        <v>4003</v>
      </c>
      <c r="B99" s="129"/>
      <c r="C99" s="7" t="s">
        <v>72</v>
      </c>
      <c r="D99" s="76"/>
      <c r="E99" s="76"/>
      <c r="F99" s="76"/>
      <c r="G99" s="76"/>
      <c r="H99" s="60">
        <f t="shared" si="8"/>
        <v>0</v>
      </c>
      <c r="I99" s="44" t="str">
        <f t="shared" si="9"/>
        <v/>
      </c>
    </row>
    <row r="100" spans="1:9" ht="12.95" customHeight="1" x14ac:dyDescent="0.2">
      <c r="A100" s="128">
        <v>4600</v>
      </c>
      <c r="B100" s="129"/>
      <c r="C100" s="7" t="s">
        <v>38</v>
      </c>
      <c r="D100" s="76"/>
      <c r="E100" s="76"/>
      <c r="F100" s="76"/>
      <c r="G100" s="76"/>
      <c r="H100" s="60">
        <f t="shared" si="8"/>
        <v>0</v>
      </c>
      <c r="I100" s="44" t="str">
        <f t="shared" si="9"/>
        <v/>
      </c>
    </row>
    <row r="101" spans="1:9" ht="12.95" customHeight="1" x14ac:dyDescent="0.2">
      <c r="A101" s="379" t="s">
        <v>69</v>
      </c>
      <c r="B101" s="380"/>
      <c r="C101" s="381"/>
      <c r="D101" s="78">
        <f>SUM(D84:D94)+SUM(D96:D100)</f>
        <v>0</v>
      </c>
      <c r="E101" s="78">
        <f>SUM(E84:E94)+SUM(E96:E100)</f>
        <v>0</v>
      </c>
      <c r="F101" s="78">
        <f>SUM(F84:F94)+SUM(F96:F100)</f>
        <v>0</v>
      </c>
      <c r="G101" s="78">
        <f>SUM(G84:G94)+SUM(G96:G100)</f>
        <v>0</v>
      </c>
      <c r="H101" s="56">
        <f t="shared" si="8"/>
        <v>0</v>
      </c>
      <c r="I101" s="42" t="str">
        <f t="shared" si="9"/>
        <v/>
      </c>
    </row>
    <row r="102" spans="1:9" ht="12.95" customHeight="1" x14ac:dyDescent="0.2">
      <c r="A102" s="32">
        <v>6010</v>
      </c>
      <c r="B102" s="132"/>
      <c r="C102" s="38" t="s">
        <v>81</v>
      </c>
      <c r="D102" s="69"/>
      <c r="E102" s="69"/>
      <c r="F102" s="69"/>
      <c r="G102" s="69"/>
      <c r="H102" s="63">
        <f t="shared" si="8"/>
        <v>0</v>
      </c>
      <c r="I102" s="46" t="str">
        <f t="shared" si="9"/>
        <v/>
      </c>
    </row>
    <row r="103" spans="1:9" ht="12.95" customHeight="1" x14ac:dyDescent="0.2">
      <c r="A103" s="133">
        <v>6011</v>
      </c>
      <c r="B103" s="134"/>
      <c r="C103" s="173" t="s">
        <v>167</v>
      </c>
      <c r="D103" s="71"/>
      <c r="E103" s="71"/>
      <c r="F103" s="71"/>
      <c r="G103" s="71"/>
      <c r="H103" s="60">
        <f t="shared" ref="H103" si="10">IF(ISERROR(IF($A$5="x",F103-E103,G103-F103)),"",(IF($A$5="x",F103-E103,G103-F103)))</f>
        <v>0</v>
      </c>
      <c r="I103" s="44" t="str">
        <f t="shared" ref="I103" si="11">IF(ISERROR(IF($A$5="x",(F103-E103)/E103,(G103-F103)/F103)),"",IF($A$5="x",(F103-E103)/E103,(G103-F103)/F103))</f>
        <v/>
      </c>
    </row>
    <row r="104" spans="1:9" ht="12.95" customHeight="1" x14ac:dyDescent="0.2">
      <c r="A104" s="133">
        <v>6400</v>
      </c>
      <c r="B104" s="134"/>
      <c r="C104" s="3" t="s">
        <v>0</v>
      </c>
      <c r="D104" s="71"/>
      <c r="E104" s="71"/>
      <c r="F104" s="71"/>
      <c r="G104" s="71"/>
      <c r="H104" s="60">
        <f t="shared" si="8"/>
        <v>0</v>
      </c>
      <c r="I104" s="44" t="str">
        <f t="shared" si="9"/>
        <v/>
      </c>
    </row>
    <row r="105" spans="1:9" ht="12.95" customHeight="1" x14ac:dyDescent="0.2">
      <c r="A105" s="133">
        <v>6420</v>
      </c>
      <c r="B105" s="134"/>
      <c r="C105" s="173" t="s">
        <v>149</v>
      </c>
      <c r="D105" s="71"/>
      <c r="E105" s="71"/>
      <c r="F105" s="71"/>
      <c r="G105" s="71"/>
      <c r="H105" s="60">
        <f t="shared" si="8"/>
        <v>0</v>
      </c>
      <c r="I105" s="44" t="str">
        <f t="shared" si="9"/>
        <v/>
      </c>
    </row>
    <row r="106" spans="1:9" ht="12.95" customHeight="1" x14ac:dyDescent="0.2">
      <c r="A106" s="133">
        <v>6700</v>
      </c>
      <c r="B106" s="134"/>
      <c r="C106" s="3" t="s">
        <v>74</v>
      </c>
      <c r="D106" s="71"/>
      <c r="E106" s="71"/>
      <c r="F106" s="71"/>
      <c r="G106" s="71"/>
      <c r="H106" s="60">
        <f t="shared" si="8"/>
        <v>0</v>
      </c>
      <c r="I106" s="44" t="str">
        <f t="shared" si="9"/>
        <v/>
      </c>
    </row>
    <row r="107" spans="1:9" ht="12.95" customHeight="1" x14ac:dyDescent="0.2">
      <c r="A107" s="248">
        <v>6800</v>
      </c>
      <c r="B107" s="134"/>
      <c r="C107" s="3" t="s">
        <v>1</v>
      </c>
      <c r="D107" s="71"/>
      <c r="E107" s="71"/>
      <c r="F107" s="71"/>
      <c r="G107" s="71"/>
      <c r="H107" s="60">
        <f t="shared" si="8"/>
        <v>0</v>
      </c>
      <c r="I107" s="44" t="str">
        <f t="shared" si="9"/>
        <v/>
      </c>
    </row>
    <row r="108" spans="1:9" ht="12.95" customHeight="1" x14ac:dyDescent="0.2">
      <c r="A108" s="249">
        <v>6900</v>
      </c>
      <c r="B108" s="136"/>
      <c r="C108" s="5" t="s">
        <v>2</v>
      </c>
      <c r="D108" s="72"/>
      <c r="E108" s="72"/>
      <c r="F108" s="72"/>
      <c r="G108" s="72"/>
      <c r="H108" s="62">
        <f t="shared" si="8"/>
        <v>0</v>
      </c>
      <c r="I108" s="45" t="str">
        <f t="shared" si="9"/>
        <v/>
      </c>
    </row>
    <row r="109" spans="1:9" ht="12.95" customHeight="1" x14ac:dyDescent="0.2">
      <c r="A109" s="250">
        <v>5100</v>
      </c>
      <c r="B109" s="137"/>
      <c r="C109" s="6" t="s">
        <v>3</v>
      </c>
      <c r="D109" s="69"/>
      <c r="E109" s="69"/>
      <c r="F109" s="69"/>
      <c r="G109" s="69"/>
      <c r="H109" s="63">
        <f t="shared" si="8"/>
        <v>0</v>
      </c>
      <c r="I109" s="46" t="str">
        <f t="shared" si="9"/>
        <v/>
      </c>
    </row>
    <row r="110" spans="1:9" ht="12.95" customHeight="1" x14ac:dyDescent="0.2">
      <c r="A110" s="248">
        <v>5200</v>
      </c>
      <c r="B110" s="134"/>
      <c r="C110" s="3" t="s">
        <v>85</v>
      </c>
      <c r="D110" s="71"/>
      <c r="E110" s="71"/>
      <c r="F110" s="71"/>
      <c r="G110" s="71"/>
      <c r="H110" s="60">
        <f t="shared" si="8"/>
        <v>0</v>
      </c>
      <c r="I110" s="44" t="str">
        <f t="shared" si="9"/>
        <v/>
      </c>
    </row>
    <row r="111" spans="1:9" ht="12.95" customHeight="1" x14ac:dyDescent="0.2">
      <c r="A111" s="248">
        <v>5600</v>
      </c>
      <c r="B111" s="134"/>
      <c r="C111" s="3" t="s">
        <v>39</v>
      </c>
      <c r="D111" s="71"/>
      <c r="E111" s="71"/>
      <c r="F111" s="71"/>
      <c r="G111" s="71"/>
      <c r="H111" s="60">
        <f t="shared" si="8"/>
        <v>0</v>
      </c>
      <c r="I111" s="44" t="str">
        <f t="shared" si="9"/>
        <v/>
      </c>
    </row>
    <row r="112" spans="1:9" ht="12.95" customHeight="1" x14ac:dyDescent="0.2">
      <c r="A112" s="248">
        <v>7000</v>
      </c>
      <c r="B112" s="134"/>
      <c r="C112" s="173" t="s">
        <v>118</v>
      </c>
      <c r="D112" s="71"/>
      <c r="E112" s="71"/>
      <c r="F112" s="71"/>
      <c r="G112" s="71"/>
      <c r="H112" s="60">
        <f t="shared" si="8"/>
        <v>0</v>
      </c>
      <c r="I112" s="44" t="str">
        <f t="shared" si="9"/>
        <v/>
      </c>
    </row>
    <row r="113" spans="1:9" ht="12.95" customHeight="1" x14ac:dyDescent="0.2">
      <c r="A113" s="248">
        <v>7100</v>
      </c>
      <c r="B113" s="134"/>
      <c r="C113" s="3" t="s">
        <v>86</v>
      </c>
      <c r="D113" s="71"/>
      <c r="E113" s="71"/>
      <c r="F113" s="71"/>
      <c r="G113" s="71"/>
      <c r="H113" s="60">
        <f t="shared" si="8"/>
        <v>0</v>
      </c>
      <c r="I113" s="44" t="str">
        <f t="shared" si="9"/>
        <v/>
      </c>
    </row>
    <row r="114" spans="1:9" ht="12.95" customHeight="1" x14ac:dyDescent="0.2">
      <c r="A114" s="248">
        <v>7200</v>
      </c>
      <c r="B114" s="134"/>
      <c r="C114" s="3" t="s">
        <v>4</v>
      </c>
      <c r="D114" s="71"/>
      <c r="E114" s="71"/>
      <c r="F114" s="71"/>
      <c r="G114" s="71"/>
      <c r="H114" s="60">
        <f t="shared" si="8"/>
        <v>0</v>
      </c>
      <c r="I114" s="44" t="str">
        <f t="shared" si="9"/>
        <v/>
      </c>
    </row>
    <row r="115" spans="1:9" ht="12.95" customHeight="1" x14ac:dyDescent="0.2">
      <c r="A115" s="248">
        <v>7230</v>
      </c>
      <c r="B115" s="134"/>
      <c r="C115" s="173" t="s">
        <v>168</v>
      </c>
      <c r="D115" s="71"/>
      <c r="E115" s="71"/>
      <c r="F115" s="71"/>
      <c r="G115" s="71"/>
      <c r="H115" s="60">
        <f t="shared" si="8"/>
        <v>0</v>
      </c>
      <c r="I115" s="44" t="str">
        <f t="shared" si="9"/>
        <v/>
      </c>
    </row>
    <row r="116" spans="1:9" ht="12.95" customHeight="1" x14ac:dyDescent="0.2">
      <c r="A116" s="251">
        <v>7310</v>
      </c>
      <c r="B116" s="138"/>
      <c r="C116" s="104" t="s">
        <v>5</v>
      </c>
      <c r="D116" s="95"/>
      <c r="E116" s="95"/>
      <c r="F116" s="95"/>
      <c r="G116" s="95"/>
      <c r="H116" s="96">
        <f t="shared" si="8"/>
        <v>0</v>
      </c>
      <c r="I116" s="97" t="str">
        <f t="shared" si="9"/>
        <v/>
      </c>
    </row>
    <row r="117" spans="1:9" ht="12.95" customHeight="1" x14ac:dyDescent="0.2">
      <c r="A117" s="252">
        <v>7320</v>
      </c>
      <c r="B117" s="139"/>
      <c r="C117" s="100" t="s">
        <v>6</v>
      </c>
      <c r="D117" s="101"/>
      <c r="E117" s="101"/>
      <c r="F117" s="101"/>
      <c r="G117" s="101"/>
      <c r="H117" s="102">
        <f t="shared" si="8"/>
        <v>0</v>
      </c>
      <c r="I117" s="103" t="str">
        <f t="shared" si="9"/>
        <v/>
      </c>
    </row>
    <row r="118" spans="1:9" ht="12.95" customHeight="1" x14ac:dyDescent="0.2">
      <c r="A118" s="253">
        <v>7330</v>
      </c>
      <c r="B118" s="109"/>
      <c r="C118" s="105" t="s">
        <v>147</v>
      </c>
      <c r="D118" s="106"/>
      <c r="E118" s="106"/>
      <c r="F118" s="106"/>
      <c r="G118" s="106"/>
      <c r="H118" s="107">
        <f t="shared" si="8"/>
        <v>0</v>
      </c>
      <c r="I118" s="108" t="str">
        <f t="shared" si="9"/>
        <v/>
      </c>
    </row>
    <row r="119" spans="1:9" ht="12.95" customHeight="1" x14ac:dyDescent="0.2">
      <c r="A119" s="253">
        <v>7340</v>
      </c>
      <c r="B119" s="109"/>
      <c r="C119" s="105" t="s">
        <v>148</v>
      </c>
      <c r="D119" s="106"/>
      <c r="E119" s="106"/>
      <c r="F119" s="106"/>
      <c r="G119" s="106"/>
      <c r="H119" s="107">
        <f t="shared" si="8"/>
        <v>0</v>
      </c>
      <c r="I119" s="108" t="str">
        <f t="shared" si="9"/>
        <v/>
      </c>
    </row>
    <row r="120" spans="1:9" ht="12.95" customHeight="1" x14ac:dyDescent="0.2">
      <c r="A120" s="254">
        <v>7410</v>
      </c>
      <c r="B120" s="132"/>
      <c r="C120" s="6" t="s">
        <v>75</v>
      </c>
      <c r="D120" s="69"/>
      <c r="E120" s="69"/>
      <c r="F120" s="69"/>
      <c r="G120" s="69"/>
      <c r="H120" s="63">
        <f t="shared" si="8"/>
        <v>0</v>
      </c>
      <c r="I120" s="46" t="str">
        <f t="shared" si="9"/>
        <v/>
      </c>
    </row>
    <row r="121" spans="1:9" ht="12.95" customHeight="1" x14ac:dyDescent="0.2">
      <c r="A121" s="248">
        <v>7420</v>
      </c>
      <c r="B121" s="134"/>
      <c r="C121" s="3" t="s">
        <v>7</v>
      </c>
      <c r="D121" s="71"/>
      <c r="E121" s="71"/>
      <c r="F121" s="71"/>
      <c r="G121" s="71"/>
      <c r="H121" s="60">
        <f t="shared" si="8"/>
        <v>0</v>
      </c>
      <c r="I121" s="44" t="str">
        <f t="shared" si="9"/>
        <v/>
      </c>
    </row>
    <row r="122" spans="1:9" ht="12.95" customHeight="1" x14ac:dyDescent="0.2">
      <c r="A122" s="248">
        <v>7610</v>
      </c>
      <c r="B122" s="134"/>
      <c r="C122" s="3" t="s">
        <v>76</v>
      </c>
      <c r="D122" s="71"/>
      <c r="E122" s="71"/>
      <c r="F122" s="71"/>
      <c r="G122" s="71"/>
      <c r="H122" s="60">
        <f t="shared" si="8"/>
        <v>0</v>
      </c>
      <c r="I122" s="44" t="str">
        <f t="shared" si="9"/>
        <v/>
      </c>
    </row>
    <row r="123" spans="1:9" ht="12.95" customHeight="1" x14ac:dyDescent="0.2">
      <c r="A123" s="248">
        <v>7621</v>
      </c>
      <c r="B123" s="134"/>
      <c r="C123" s="3" t="s">
        <v>8</v>
      </c>
      <c r="D123" s="71"/>
      <c r="E123" s="71"/>
      <c r="F123" s="71"/>
      <c r="G123" s="71"/>
      <c r="H123" s="60">
        <f t="shared" si="8"/>
        <v>0</v>
      </c>
      <c r="I123" s="44" t="str">
        <f t="shared" si="9"/>
        <v/>
      </c>
    </row>
    <row r="124" spans="1:9" ht="12.95" customHeight="1" x14ac:dyDescent="0.2">
      <c r="A124" s="248">
        <v>7622</v>
      </c>
      <c r="B124" s="134"/>
      <c r="C124" s="3" t="s">
        <v>9</v>
      </c>
      <c r="D124" s="71"/>
      <c r="E124" s="71"/>
      <c r="F124" s="71"/>
      <c r="G124" s="71"/>
      <c r="H124" s="60">
        <f t="shared" si="8"/>
        <v>0</v>
      </c>
      <c r="I124" s="44" t="str">
        <f t="shared" si="9"/>
        <v/>
      </c>
    </row>
    <row r="125" spans="1:9" ht="12.95" customHeight="1" x14ac:dyDescent="0.2">
      <c r="A125" s="248">
        <v>7623</v>
      </c>
      <c r="B125" s="134"/>
      <c r="C125" s="3" t="s">
        <v>10</v>
      </c>
      <c r="D125" s="71"/>
      <c r="E125" s="71"/>
      <c r="F125" s="71"/>
      <c r="G125" s="71"/>
      <c r="H125" s="60">
        <f t="shared" si="8"/>
        <v>0</v>
      </c>
      <c r="I125" s="44" t="str">
        <f t="shared" si="9"/>
        <v/>
      </c>
    </row>
    <row r="126" spans="1:9" ht="12.95" customHeight="1" x14ac:dyDescent="0.2">
      <c r="A126" s="248">
        <v>7624</v>
      </c>
      <c r="B126" s="134"/>
      <c r="C126" s="3" t="s">
        <v>11</v>
      </c>
      <c r="D126" s="71"/>
      <c r="E126" s="71"/>
      <c r="F126" s="71"/>
      <c r="G126" s="71"/>
      <c r="H126" s="60">
        <f t="shared" si="8"/>
        <v>0</v>
      </c>
      <c r="I126" s="44" t="str">
        <f t="shared" si="9"/>
        <v/>
      </c>
    </row>
    <row r="127" spans="1:9" ht="12.95" customHeight="1" x14ac:dyDescent="0.2">
      <c r="A127" s="248">
        <v>7625</v>
      </c>
      <c r="B127" s="134"/>
      <c r="C127" s="173" t="s">
        <v>169</v>
      </c>
      <c r="D127" s="71"/>
      <c r="E127" s="71"/>
      <c r="F127" s="71"/>
      <c r="G127" s="71"/>
      <c r="H127" s="60">
        <f t="shared" si="8"/>
        <v>0</v>
      </c>
      <c r="I127" s="44" t="str">
        <f t="shared" si="9"/>
        <v/>
      </c>
    </row>
    <row r="128" spans="1:9" ht="12.95" customHeight="1" x14ac:dyDescent="0.2">
      <c r="A128" s="248">
        <v>7810</v>
      </c>
      <c r="B128" s="134"/>
      <c r="C128" s="3" t="s">
        <v>12</v>
      </c>
      <c r="D128" s="71"/>
      <c r="E128" s="71"/>
      <c r="F128" s="71"/>
      <c r="G128" s="71"/>
      <c r="H128" s="60">
        <f t="shared" si="8"/>
        <v>0</v>
      </c>
      <c r="I128" s="44" t="str">
        <f t="shared" si="9"/>
        <v/>
      </c>
    </row>
    <row r="129" spans="1:9" ht="12.95" customHeight="1" x14ac:dyDescent="0.2">
      <c r="A129" s="248">
        <v>7820</v>
      </c>
      <c r="B129" s="134"/>
      <c r="C129" s="3" t="s">
        <v>13</v>
      </c>
      <c r="D129" s="71"/>
      <c r="E129" s="71"/>
      <c r="F129" s="71"/>
      <c r="G129" s="71"/>
      <c r="H129" s="60">
        <f t="shared" si="8"/>
        <v>0</v>
      </c>
      <c r="I129" s="44" t="str">
        <f t="shared" si="9"/>
        <v/>
      </c>
    </row>
    <row r="130" spans="1:9" ht="12.95" customHeight="1" x14ac:dyDescent="0.2">
      <c r="A130" s="248">
        <v>7821</v>
      </c>
      <c r="B130" s="134"/>
      <c r="C130" s="7" t="s">
        <v>56</v>
      </c>
      <c r="D130" s="76"/>
      <c r="E130" s="76"/>
      <c r="F130" s="76"/>
      <c r="G130" s="76"/>
      <c r="H130" s="60">
        <f t="shared" si="8"/>
        <v>0</v>
      </c>
      <c r="I130" s="44" t="str">
        <f t="shared" si="9"/>
        <v/>
      </c>
    </row>
    <row r="131" spans="1:9" ht="12.95" customHeight="1" x14ac:dyDescent="0.2">
      <c r="A131" s="237">
        <v>7822</v>
      </c>
      <c r="B131" s="238"/>
      <c r="C131" s="239" t="s">
        <v>16</v>
      </c>
      <c r="D131" s="76"/>
      <c r="E131" s="76"/>
      <c r="F131" s="76"/>
      <c r="G131" s="76"/>
      <c r="H131" s="60">
        <f t="shared" ref="H131:H132" si="12">IF(ISERROR(IF($A$5="x",F131-E131,G131-F131)),"",(IF($A$5="x",F131-E131,G131-F131)))</f>
        <v>0</v>
      </c>
      <c r="I131" s="44" t="str">
        <f t="shared" ref="I131:I132" si="13">IF(ISERROR(IF($A$5="x",(F131-E131)/E131,(G131-F131)/F131)),"",IF($A$5="x",(F131-E131)/E131,(G131-F131)/F131))</f>
        <v/>
      </c>
    </row>
    <row r="132" spans="1:9" ht="12.95" customHeight="1" x14ac:dyDescent="0.2">
      <c r="A132" s="237">
        <v>7830</v>
      </c>
      <c r="B132" s="238"/>
      <c r="C132" s="239" t="s">
        <v>150</v>
      </c>
      <c r="D132" s="76"/>
      <c r="E132" s="76"/>
      <c r="F132" s="76"/>
      <c r="G132" s="76"/>
      <c r="H132" s="60">
        <f t="shared" si="12"/>
        <v>0</v>
      </c>
      <c r="I132" s="44" t="str">
        <f t="shared" si="13"/>
        <v/>
      </c>
    </row>
    <row r="133" spans="1:9" ht="12.95" customHeight="1" x14ac:dyDescent="0.2">
      <c r="A133" s="135">
        <v>7900</v>
      </c>
      <c r="B133" s="136"/>
      <c r="C133" s="239" t="s">
        <v>142</v>
      </c>
      <c r="D133" s="76"/>
      <c r="E133" s="76"/>
      <c r="F133" s="76"/>
      <c r="G133" s="76"/>
      <c r="H133" s="77">
        <f t="shared" si="8"/>
        <v>0</v>
      </c>
      <c r="I133" s="49" t="str">
        <f t="shared" si="9"/>
        <v/>
      </c>
    </row>
    <row r="134" spans="1:9" ht="12.95" customHeight="1" x14ac:dyDescent="0.2">
      <c r="A134" s="379" t="s">
        <v>70</v>
      </c>
      <c r="B134" s="380"/>
      <c r="C134" s="381"/>
      <c r="D134" s="78">
        <f>SUM(D102:D133)</f>
        <v>0</v>
      </c>
      <c r="E134" s="78">
        <f>SUM(E102:E133)</f>
        <v>0</v>
      </c>
      <c r="F134" s="78">
        <f>SUM(F102:F133)</f>
        <v>0</v>
      </c>
      <c r="G134" s="78">
        <f>SUM(G102:G133)</f>
        <v>0</v>
      </c>
      <c r="H134" s="75">
        <f t="shared" si="8"/>
        <v>0</v>
      </c>
      <c r="I134" s="42" t="str">
        <f t="shared" si="9"/>
        <v/>
      </c>
    </row>
    <row r="135" spans="1:9" ht="12.95" customHeight="1" x14ac:dyDescent="0.2">
      <c r="A135" s="379" t="s">
        <v>62</v>
      </c>
      <c r="B135" s="380"/>
      <c r="C135" s="381"/>
      <c r="D135" s="78">
        <f>D101-D134</f>
        <v>0</v>
      </c>
      <c r="E135" s="78">
        <f>E101-E134</f>
        <v>0</v>
      </c>
      <c r="F135" s="78">
        <f>F101-F134</f>
        <v>0</v>
      </c>
      <c r="G135" s="78">
        <f>G101-G134</f>
        <v>0</v>
      </c>
      <c r="H135" s="75">
        <f t="shared" si="8"/>
        <v>0</v>
      </c>
      <c r="I135" s="42" t="str">
        <f t="shared" si="9"/>
        <v/>
      </c>
    </row>
    <row r="136" spans="1:9" ht="12.95" customHeight="1" x14ac:dyDescent="0.2">
      <c r="A136" s="31">
        <v>8100</v>
      </c>
      <c r="B136" s="137"/>
      <c r="C136" s="8" t="s">
        <v>63</v>
      </c>
      <c r="D136" s="68"/>
      <c r="E136" s="68"/>
      <c r="F136" s="68"/>
      <c r="G136" s="68"/>
      <c r="H136" s="63">
        <f t="shared" si="8"/>
        <v>0</v>
      </c>
      <c r="I136" s="46" t="str">
        <f t="shared" si="9"/>
        <v/>
      </c>
    </row>
    <row r="137" spans="1:9" ht="12.95" customHeight="1" x14ac:dyDescent="0.2">
      <c r="A137" s="135">
        <v>8200</v>
      </c>
      <c r="B137" s="136"/>
      <c r="C137" s="5" t="s">
        <v>64</v>
      </c>
      <c r="D137" s="72"/>
      <c r="E137" s="72"/>
      <c r="F137" s="72"/>
      <c r="G137" s="72"/>
      <c r="H137" s="77">
        <f t="shared" si="8"/>
        <v>0</v>
      </c>
      <c r="I137" s="49" t="str">
        <f t="shared" si="9"/>
        <v/>
      </c>
    </row>
    <row r="138" spans="1:9" ht="12.95" customHeight="1" x14ac:dyDescent="0.2">
      <c r="A138" s="379" t="s">
        <v>65</v>
      </c>
      <c r="B138" s="380"/>
      <c r="C138" s="381"/>
      <c r="D138" s="78">
        <f>D136-D137</f>
        <v>0</v>
      </c>
      <c r="E138" s="78">
        <f>E136-E137</f>
        <v>0</v>
      </c>
      <c r="F138" s="78">
        <f>F136-F137</f>
        <v>0</v>
      </c>
      <c r="G138" s="78">
        <f>G136-G137</f>
        <v>0</v>
      </c>
      <c r="H138" s="75">
        <f t="shared" si="8"/>
        <v>0</v>
      </c>
      <c r="I138" s="42" t="str">
        <f t="shared" si="9"/>
        <v/>
      </c>
    </row>
    <row r="139" spans="1:9" ht="12.95" customHeight="1" x14ac:dyDescent="0.2">
      <c r="A139" s="379" t="s">
        <v>68</v>
      </c>
      <c r="B139" s="380"/>
      <c r="C139" s="381"/>
      <c r="D139" s="295">
        <f>D135+D138</f>
        <v>0</v>
      </c>
      <c r="E139" s="295">
        <f t="shared" ref="E139:G139" si="14">E135+E138</f>
        <v>0</v>
      </c>
      <c r="F139" s="295">
        <f t="shared" si="14"/>
        <v>0</v>
      </c>
      <c r="G139" s="295">
        <f t="shared" si="14"/>
        <v>0</v>
      </c>
      <c r="H139" s="75">
        <f t="shared" si="8"/>
        <v>0</v>
      </c>
      <c r="I139" s="42" t="str">
        <f t="shared" si="9"/>
        <v/>
      </c>
    </row>
    <row r="140" spans="1:9" ht="12.95" customHeight="1" x14ac:dyDescent="0.2">
      <c r="A140" s="140" t="s">
        <v>67</v>
      </c>
      <c r="B140" s="141"/>
      <c r="C140" s="37" t="s">
        <v>82</v>
      </c>
      <c r="D140" s="294"/>
      <c r="E140" s="294"/>
      <c r="F140" s="294"/>
      <c r="G140" s="294"/>
      <c r="H140" s="73">
        <f t="shared" si="8"/>
        <v>0</v>
      </c>
      <c r="I140" s="48" t="str">
        <f t="shared" si="9"/>
        <v/>
      </c>
    </row>
    <row r="141" spans="1:9" ht="20.100000000000001" customHeight="1" thickBot="1" x14ac:dyDescent="0.25">
      <c r="A141" s="376" t="s">
        <v>66</v>
      </c>
      <c r="B141" s="377"/>
      <c r="C141" s="378"/>
      <c r="D141" s="79">
        <f>D139-D140</f>
        <v>0</v>
      </c>
      <c r="E141" s="79">
        <f>E139-E140</f>
        <v>0</v>
      </c>
      <c r="F141" s="79">
        <f>F139-F140</f>
        <v>0</v>
      </c>
      <c r="G141" s="79">
        <f>G139-G140</f>
        <v>0</v>
      </c>
      <c r="H141" s="80">
        <f t="shared" si="8"/>
        <v>0</v>
      </c>
      <c r="I141" s="47" t="str">
        <f t="shared" si="9"/>
        <v/>
      </c>
    </row>
    <row r="142" spans="1:9" ht="12.95" customHeight="1" thickTop="1" x14ac:dyDescent="0.2">
      <c r="A142" s="32">
        <v>8900</v>
      </c>
      <c r="B142" s="28"/>
      <c r="C142" s="6" t="s">
        <v>40</v>
      </c>
      <c r="D142" s="69"/>
      <c r="E142" s="69"/>
      <c r="F142" s="69"/>
      <c r="G142" s="69"/>
      <c r="H142" s="63">
        <f t="shared" si="8"/>
        <v>0</v>
      </c>
      <c r="I142" s="46" t="str">
        <f t="shared" si="9"/>
        <v/>
      </c>
    </row>
    <row r="143" spans="1:9" ht="12.95" customHeight="1" x14ac:dyDescent="0.2">
      <c r="A143" s="133">
        <v>8901</v>
      </c>
      <c r="B143" s="29"/>
      <c r="C143" s="3" t="s">
        <v>41</v>
      </c>
      <c r="D143" s="71"/>
      <c r="E143" s="71"/>
      <c r="F143" s="71"/>
      <c r="G143" s="71"/>
      <c r="H143" s="60">
        <f t="shared" si="8"/>
        <v>0</v>
      </c>
      <c r="I143" s="44" t="str">
        <f t="shared" si="9"/>
        <v/>
      </c>
    </row>
    <row r="144" spans="1:9" ht="12.95" customHeight="1" x14ac:dyDescent="0.2">
      <c r="A144" s="133">
        <v>8902</v>
      </c>
      <c r="B144" s="29"/>
      <c r="C144" s="3" t="s">
        <v>57</v>
      </c>
      <c r="D144" s="71"/>
      <c r="E144" s="71"/>
      <c r="F144" s="71"/>
      <c r="G144" s="71"/>
      <c r="H144" s="60">
        <f t="shared" si="8"/>
        <v>0</v>
      </c>
      <c r="I144" s="44" t="str">
        <f t="shared" si="9"/>
        <v/>
      </c>
    </row>
    <row r="145" spans="1:9" ht="12.95" customHeight="1" x14ac:dyDescent="0.2">
      <c r="A145" s="33">
        <v>8903</v>
      </c>
      <c r="B145" s="26"/>
      <c r="C145" s="13" t="s">
        <v>58</v>
      </c>
      <c r="D145" s="70"/>
      <c r="E145" s="70"/>
      <c r="F145" s="70"/>
      <c r="G145" s="70"/>
      <c r="H145" s="77">
        <f t="shared" si="8"/>
        <v>0</v>
      </c>
      <c r="I145" s="49" t="str">
        <f t="shared" si="9"/>
        <v/>
      </c>
    </row>
    <row r="146" spans="1:9" ht="20.100000000000001" customHeight="1" thickBot="1" x14ac:dyDescent="0.25">
      <c r="A146" s="376" t="s">
        <v>111</v>
      </c>
      <c r="B146" s="377"/>
      <c r="C146" s="378"/>
      <c r="D146" s="79">
        <f>D141-D142+D143+D144-D145</f>
        <v>0</v>
      </c>
      <c r="E146" s="79">
        <f>E141-E142+E143+E144-E145</f>
        <v>0</v>
      </c>
      <c r="F146" s="79">
        <f>F141-F142+F143+F144-F145</f>
        <v>0</v>
      </c>
      <c r="G146" s="79">
        <f>G141-G142+G143+G144-G145</f>
        <v>0</v>
      </c>
      <c r="H146" s="80">
        <f t="shared" si="8"/>
        <v>0</v>
      </c>
      <c r="I146" s="47" t="str">
        <f t="shared" si="9"/>
        <v/>
      </c>
    </row>
    <row r="147" spans="1:9" ht="15" customHeight="1" thickTop="1" x14ac:dyDescent="0.2">
      <c r="A147" s="83"/>
      <c r="B147" s="83"/>
      <c r="C147" s="83"/>
      <c r="D147" s="88"/>
      <c r="E147" s="88"/>
      <c r="F147" s="88"/>
      <c r="G147" s="88"/>
      <c r="H147" s="89"/>
      <c r="I147" s="82"/>
    </row>
    <row r="148" spans="1:9" ht="15" customHeight="1" x14ac:dyDescent="0.2">
      <c r="A148" s="83"/>
      <c r="B148" s="83"/>
      <c r="C148" s="83"/>
      <c r="D148" s="88"/>
      <c r="E148" s="88"/>
      <c r="F148" s="88"/>
      <c r="G148" s="88"/>
      <c r="H148" s="89"/>
      <c r="I148" s="82"/>
    </row>
    <row r="149" spans="1:9" ht="15" customHeight="1" thickBot="1" x14ac:dyDescent="0.25">
      <c r="A149" s="83"/>
      <c r="B149" s="83"/>
      <c r="C149" s="83"/>
      <c r="D149" s="88"/>
      <c r="E149" s="88"/>
      <c r="F149" s="88"/>
      <c r="G149" s="88"/>
      <c r="H149" s="89"/>
      <c r="I149" s="82"/>
    </row>
    <row r="150" spans="1:9" ht="20.100000000000001" customHeight="1" x14ac:dyDescent="0.2">
      <c r="A150" s="297" t="s">
        <v>165</v>
      </c>
      <c r="B150" s="298"/>
      <c r="C150" s="299"/>
      <c r="D150" s="273">
        <f>D33</f>
        <v>2024</v>
      </c>
      <c r="E150" s="274">
        <f>E33</f>
        <v>2025</v>
      </c>
      <c r="F150" s="273">
        <f>F33</f>
        <v>2025</v>
      </c>
      <c r="G150" s="274">
        <f>G33</f>
        <v>2026</v>
      </c>
      <c r="H150" s="367" t="str">
        <f>H33</f>
        <v>PLAN 2026 / IST 2025</v>
      </c>
      <c r="I150" s="368"/>
    </row>
    <row r="151" spans="1:9" ht="15" customHeight="1" x14ac:dyDescent="0.2">
      <c r="A151" s="430" t="s">
        <v>156</v>
      </c>
      <c r="B151" s="431"/>
      <c r="C151" s="431"/>
      <c r="D151" s="86" t="str">
        <f>IF(ISERROR(SUM(D102:D108)/D134),"",(SUM(D102:D108)/D134))</f>
        <v/>
      </c>
      <c r="E151" s="86" t="str">
        <f>IF(ISERROR(SUM(E102:E108)/E134),"",(SUM(E102:E108)/E134))</f>
        <v/>
      </c>
      <c r="F151" s="86" t="str">
        <f>IF(ISERROR(SUM(F102:F108)/F134),"",(SUM(F102:F108)/F134))</f>
        <v/>
      </c>
      <c r="G151" s="86" t="str">
        <f>IF(ISERROR(SUM(G102:G108)/G134),"",(SUM(G102:G108)/G134))</f>
        <v/>
      </c>
      <c r="H151" s="382" t="str">
        <f t="shared" ref="H151:H153" si="15">IF(ISERROR(IF($A$5="x",F151-E151,G151-F151)),"",IF($A$5="x",F151-E151,G151-F151))</f>
        <v/>
      </c>
      <c r="I151" s="383"/>
    </row>
    <row r="152" spans="1:9" ht="15" customHeight="1" x14ac:dyDescent="0.2">
      <c r="A152" s="396" t="s">
        <v>157</v>
      </c>
      <c r="B152" s="453"/>
      <c r="C152" s="453"/>
      <c r="D152" s="85" t="str">
        <f>IF(ISERROR((SUM(D109:D133))/D134),"",((SUM(D109:D133))/D134))</f>
        <v/>
      </c>
      <c r="E152" s="85" t="str">
        <f>IF(ISERROR((SUM(E109:E133))/E134),"",((SUM(E109:E133))/E134))</f>
        <v/>
      </c>
      <c r="F152" s="85" t="str">
        <f>IF(ISERROR((SUM(F109:F133))/F134),"",((SUM(F109:F133))/F134))</f>
        <v/>
      </c>
      <c r="G152" s="85" t="str">
        <f>IF(ISERROR((SUM(G109:G133))/G134),"",((SUM(G109:G133))/G134))</f>
        <v/>
      </c>
      <c r="H152" s="423" t="str">
        <f t="shared" si="15"/>
        <v/>
      </c>
      <c r="I152" s="424"/>
    </row>
    <row r="153" spans="1:9" ht="15" customHeight="1" x14ac:dyDescent="0.2">
      <c r="A153" s="396" t="s">
        <v>158</v>
      </c>
      <c r="B153" s="397"/>
      <c r="C153" s="397"/>
      <c r="D153" s="87">
        <f>IF(ISERROR(D102/D35),0,(D102/D35))</f>
        <v>0</v>
      </c>
      <c r="E153" s="87">
        <f>IF(ISERROR(E102/E35),0,(E102/E35))</f>
        <v>0</v>
      </c>
      <c r="F153" s="87">
        <f>IF(ISERROR(F102/F35),0,(F102/F35))</f>
        <v>0</v>
      </c>
      <c r="G153" s="87">
        <f>IF(ISERROR(G102/G35),0,(G102/G35))</f>
        <v>0</v>
      </c>
      <c r="H153" s="454">
        <f t="shared" si="15"/>
        <v>0</v>
      </c>
      <c r="I153" s="455"/>
    </row>
    <row r="154" spans="1:9" ht="15" customHeight="1" x14ac:dyDescent="0.2">
      <c r="A154" s="271" t="s">
        <v>126</v>
      </c>
      <c r="B154" s="120"/>
      <c r="C154" s="121"/>
      <c r="D154" s="255" t="str">
        <f>D186</f>
        <v/>
      </c>
      <c r="E154" s="255" t="str">
        <f>E186</f>
        <v/>
      </c>
      <c r="F154" s="255" t="str">
        <f>F186</f>
        <v/>
      </c>
      <c r="G154" s="255" t="str">
        <f>G186</f>
        <v/>
      </c>
      <c r="H154" s="392" t="str">
        <f t="shared" ref="H154" si="16">IF(ISERROR(IF($A$5="x",F154-E154,G154-F154)),"",IF($A$5="x",F154-E154,G154-F154))</f>
        <v/>
      </c>
      <c r="I154" s="393"/>
    </row>
    <row r="155" spans="1:9" ht="15" customHeight="1" x14ac:dyDescent="0.2">
      <c r="A155" s="430" t="str">
        <f>CONCATENATE("Anteil Subvention ",I3," in % an den Gesamtsubventionen")</f>
        <v>Anteil Subvention SO in % an den Gesamtsubventionen</v>
      </c>
      <c r="B155" s="431"/>
      <c r="C155" s="431"/>
      <c r="D155" s="86" t="str">
        <f>IF(ISERROR((D86)/SUM(D86:D94)),"",((D86)/SUM(D86:D94)))</f>
        <v/>
      </c>
      <c r="E155" s="86" t="str">
        <f>IF(ISERROR((E86)/SUM(E86:E94)),"",((E86)/SUM(E86:E94)))</f>
        <v/>
      </c>
      <c r="F155" s="86" t="str">
        <f>IF(ISERROR((F86)/SUM(F86:F94)),"",((F86)/SUM(F86:F94)))</f>
        <v/>
      </c>
      <c r="G155" s="86" t="str">
        <f>IF(ISERROR((G86)/SUM(G86:G94)),"",((G86)/SUM(G86:G94)))</f>
        <v/>
      </c>
      <c r="H155" s="382" t="str">
        <f t="shared" ref="H155:H156" si="17">IF(ISERROR(IF($A$5="x",F155-E155,G155-F155)),"",IF($A$5="x",F155-E155,G155-F155))</f>
        <v/>
      </c>
      <c r="I155" s="383"/>
    </row>
    <row r="156" spans="1:9" ht="15" customHeight="1" thickBot="1" x14ac:dyDescent="0.25">
      <c r="A156" s="394" t="str">
        <f>CONCATENATE("Anteil Subvention ",I3," in % an den Gesamterträgen")</f>
        <v>Anteil Subvention SO in % an den Gesamterträgen</v>
      </c>
      <c r="B156" s="395"/>
      <c r="C156" s="395"/>
      <c r="D156" s="272" t="str">
        <f>IF(ISERROR(D86/D101),"",(D86/D101))</f>
        <v/>
      </c>
      <c r="E156" s="272" t="str">
        <f>IF(ISERROR(E86/E101),"",(E86/E101))</f>
        <v/>
      </c>
      <c r="F156" s="272" t="str">
        <f>IF(ISERROR(F86/F101),"",(F86/F101))</f>
        <v/>
      </c>
      <c r="G156" s="272" t="str">
        <f>IF(ISERROR(G86/G101),"",(G86/G101))</f>
        <v/>
      </c>
      <c r="H156" s="369" t="str">
        <f t="shared" si="17"/>
        <v/>
      </c>
      <c r="I156" s="370"/>
    </row>
    <row r="157" spans="1:9" ht="24.95" customHeight="1" x14ac:dyDescent="0.2">
      <c r="A157" s="83"/>
      <c r="B157" s="83"/>
      <c r="C157" s="83"/>
      <c r="D157" s="88"/>
      <c r="E157" s="88"/>
      <c r="F157" s="88"/>
      <c r="G157" s="88"/>
      <c r="H157" s="89"/>
      <c r="I157" s="82"/>
    </row>
    <row r="158" spans="1:9" ht="20.100000000000001" hidden="1" customHeight="1" thickBot="1" x14ac:dyDescent="0.25">
      <c r="A158" s="296" t="s">
        <v>163</v>
      </c>
      <c r="B158" s="83"/>
      <c r="C158" s="83"/>
      <c r="D158" s="88"/>
      <c r="E158" s="88"/>
      <c r="F158" s="88"/>
      <c r="G158" s="88"/>
      <c r="H158" s="89"/>
      <c r="I158" s="82"/>
    </row>
    <row r="159" spans="1:9" ht="24.95" hidden="1" customHeight="1" x14ac:dyDescent="0.2">
      <c r="A159" s="386" t="s">
        <v>166</v>
      </c>
      <c r="B159" s="387"/>
      <c r="C159" s="388"/>
      <c r="D159" s="273">
        <f>D33</f>
        <v>2024</v>
      </c>
      <c r="E159" s="274">
        <f>E33</f>
        <v>2025</v>
      </c>
      <c r="F159" s="273">
        <f>F33</f>
        <v>2025</v>
      </c>
      <c r="G159" s="274">
        <f>G33</f>
        <v>2026</v>
      </c>
      <c r="H159" s="367" t="str">
        <f>H33</f>
        <v>PLAN 2026 / IST 2025</v>
      </c>
      <c r="I159" s="368"/>
    </row>
    <row r="160" spans="1:9" ht="14.1" hidden="1" customHeight="1" x14ac:dyDescent="0.2">
      <c r="A160" s="275" t="s">
        <v>94</v>
      </c>
      <c r="B160" s="114"/>
      <c r="C160" s="124"/>
      <c r="D160" s="116"/>
      <c r="E160" s="116"/>
      <c r="F160" s="116"/>
      <c r="G160" s="116"/>
      <c r="H160" s="117">
        <f t="shared" ref="H160:H163" si="18">IF(ISERROR(IF($A$5="x",F160-E160,G160-F160)),"",(IF($A$5="x",F160-E160,G160-F160)))</f>
        <v>0</v>
      </c>
      <c r="I160" s="276" t="str">
        <f t="shared" ref="I160:I163" si="19">IF(ISERROR(IF($A$5="x",(F160-E160)/E160,(G160-F160)/F160)),"",IF($A$5="x",(F160-E160)/E160,(G160-F160)/F160))</f>
        <v/>
      </c>
    </row>
    <row r="161" spans="1:9" ht="14.1" hidden="1" customHeight="1" x14ac:dyDescent="0.2">
      <c r="A161" s="277" t="s">
        <v>183</v>
      </c>
      <c r="B161" s="118"/>
      <c r="C161" s="119"/>
      <c r="D161" s="106"/>
      <c r="E161" s="106"/>
      <c r="F161" s="106"/>
      <c r="G161" s="106"/>
      <c r="H161" s="107">
        <f t="shared" si="18"/>
        <v>0</v>
      </c>
      <c r="I161" s="278" t="str">
        <f t="shared" si="19"/>
        <v/>
      </c>
    </row>
    <row r="162" spans="1:9" ht="14.1" hidden="1" customHeight="1" x14ac:dyDescent="0.2">
      <c r="A162" s="279" t="s">
        <v>95</v>
      </c>
      <c r="B162" s="120"/>
      <c r="C162" s="121"/>
      <c r="D162" s="122"/>
      <c r="E162" s="122"/>
      <c r="F162" s="122"/>
      <c r="G162" s="122"/>
      <c r="H162" s="123">
        <f t="shared" si="18"/>
        <v>0</v>
      </c>
      <c r="I162" s="280" t="str">
        <f t="shared" si="19"/>
        <v/>
      </c>
    </row>
    <row r="163" spans="1:9" ht="14.1" hidden="1" customHeight="1" thickBot="1" x14ac:dyDescent="0.25">
      <c r="A163" s="281" t="s">
        <v>96</v>
      </c>
      <c r="B163" s="244"/>
      <c r="C163" s="245"/>
      <c r="D163" s="125">
        <f>D160+D161-D162</f>
        <v>0</v>
      </c>
      <c r="E163" s="125">
        <f t="shared" ref="E163:G163" si="20">E160+E161-E162</f>
        <v>0</v>
      </c>
      <c r="F163" s="125">
        <f t="shared" si="20"/>
        <v>0</v>
      </c>
      <c r="G163" s="125">
        <f t="shared" si="20"/>
        <v>0</v>
      </c>
      <c r="H163" s="67">
        <f t="shared" si="18"/>
        <v>0</v>
      </c>
      <c r="I163" s="282" t="str">
        <f t="shared" si="19"/>
        <v/>
      </c>
    </row>
    <row r="164" spans="1:9" ht="42.75" hidden="1" customHeight="1" thickTop="1" thickBot="1" x14ac:dyDescent="0.25">
      <c r="A164" s="373" t="s">
        <v>190</v>
      </c>
      <c r="B164" s="374"/>
      <c r="C164" s="374"/>
      <c r="D164" s="374"/>
      <c r="E164" s="374"/>
      <c r="F164" s="374"/>
      <c r="G164" s="374"/>
      <c r="H164" s="374"/>
      <c r="I164" s="375"/>
    </row>
    <row r="165" spans="1:9" ht="18" hidden="1" customHeight="1" x14ac:dyDescent="0.2">
      <c r="A165" s="83"/>
      <c r="B165" s="83"/>
      <c r="C165" s="83"/>
      <c r="D165" s="88"/>
      <c r="E165" s="88"/>
      <c r="F165" s="88"/>
      <c r="G165" s="88"/>
      <c r="H165" s="89"/>
      <c r="I165" s="82"/>
    </row>
    <row r="166" spans="1:9" ht="20.100000000000001" customHeight="1" thickBot="1" x14ac:dyDescent="0.25">
      <c r="A166" s="296" t="s">
        <v>191</v>
      </c>
      <c r="B166" s="83"/>
      <c r="C166" s="83"/>
      <c r="D166" s="88"/>
      <c r="E166" s="88"/>
      <c r="F166" s="88"/>
      <c r="G166" s="88"/>
      <c r="H166" s="89"/>
      <c r="I166" s="82"/>
    </row>
    <row r="167" spans="1:9" ht="20.100000000000001" customHeight="1" x14ac:dyDescent="0.2">
      <c r="A167" s="386" t="s">
        <v>164</v>
      </c>
      <c r="B167" s="387"/>
      <c r="C167" s="388"/>
      <c r="D167" s="283">
        <f>D33</f>
        <v>2024</v>
      </c>
      <c r="E167" s="284">
        <f>E33</f>
        <v>2025</v>
      </c>
      <c r="F167" s="283">
        <f>F33</f>
        <v>2025</v>
      </c>
      <c r="G167" s="284">
        <f>G33</f>
        <v>2026</v>
      </c>
      <c r="H167" s="367" t="str">
        <f>H33</f>
        <v>PLAN 2026 / IST 2025</v>
      </c>
      <c r="I167" s="368"/>
    </row>
    <row r="168" spans="1:9" ht="15" customHeight="1" x14ac:dyDescent="0.2">
      <c r="A168" s="275" t="s">
        <v>113</v>
      </c>
      <c r="B168" s="114"/>
      <c r="C168" s="115"/>
      <c r="D168" s="147"/>
      <c r="E168" s="147"/>
      <c r="F168" s="147"/>
      <c r="G168" s="147"/>
      <c r="H168" s="142">
        <f t="shared" ref="H168:H173" si="21">IF(ISERROR(IF($A$5="x",F168-E168,G168-F168)),"",(IF($A$5="x",F168-E168,G168-F168)))</f>
        <v>0</v>
      </c>
      <c r="I168" s="276" t="str">
        <f t="shared" ref="I168:I173" si="22">IF(ISERROR(IF($A$5="x",(F168-E168)/E168,(G168-F168)/F168)),"",IF($A$5="x",(F168-E168)/E168,(G168-F168)/F168))</f>
        <v/>
      </c>
    </row>
    <row r="169" spans="1:9" ht="15" customHeight="1" x14ac:dyDescent="0.2">
      <c r="A169" s="277" t="s">
        <v>124</v>
      </c>
      <c r="B169" s="118"/>
      <c r="C169" s="176"/>
      <c r="D169" s="148"/>
      <c r="E169" s="148"/>
      <c r="F169" s="148"/>
      <c r="G169" s="148"/>
      <c r="H169" s="143">
        <f t="shared" si="21"/>
        <v>0</v>
      </c>
      <c r="I169" s="278" t="str">
        <f t="shared" si="22"/>
        <v/>
      </c>
    </row>
    <row r="170" spans="1:9" ht="15" customHeight="1" x14ac:dyDescent="0.2">
      <c r="A170" s="277" t="s">
        <v>112</v>
      </c>
      <c r="B170" s="118"/>
      <c r="C170" s="119"/>
      <c r="D170" s="148"/>
      <c r="E170" s="148"/>
      <c r="F170" s="148"/>
      <c r="G170" s="148"/>
      <c r="H170" s="143">
        <f t="shared" si="21"/>
        <v>0</v>
      </c>
      <c r="I170" s="278" t="str">
        <f t="shared" si="22"/>
        <v/>
      </c>
    </row>
    <row r="171" spans="1:9" ht="15" customHeight="1" x14ac:dyDescent="0.2">
      <c r="A171" s="277" t="s">
        <v>125</v>
      </c>
      <c r="B171" s="118"/>
      <c r="C171" s="119"/>
      <c r="D171" s="148"/>
      <c r="E171" s="148"/>
      <c r="F171" s="148"/>
      <c r="G171" s="148"/>
      <c r="H171" s="143">
        <f t="shared" si="21"/>
        <v>0</v>
      </c>
      <c r="I171" s="278" t="str">
        <f t="shared" si="22"/>
        <v/>
      </c>
    </row>
    <row r="172" spans="1:9" ht="15" customHeight="1" x14ac:dyDescent="0.2">
      <c r="A172" s="279" t="s">
        <v>119</v>
      </c>
      <c r="B172" s="120"/>
      <c r="C172" s="121"/>
      <c r="D172" s="149"/>
      <c r="E172" s="149"/>
      <c r="F172" s="149"/>
      <c r="G172" s="149"/>
      <c r="H172" s="144">
        <f t="shared" si="21"/>
        <v>0</v>
      </c>
      <c r="I172" s="285" t="str">
        <f t="shared" si="22"/>
        <v/>
      </c>
    </row>
    <row r="173" spans="1:9" ht="15" customHeight="1" x14ac:dyDescent="0.2">
      <c r="A173" s="286" t="s">
        <v>97</v>
      </c>
      <c r="B173" s="246"/>
      <c r="C173" s="247"/>
      <c r="D173" s="78">
        <f>D168-D169+D170-D171+D172</f>
        <v>0</v>
      </c>
      <c r="E173" s="78">
        <f t="shared" ref="E173:G173" si="23">E168-E169+E170-E171+E172</f>
        <v>0</v>
      </c>
      <c r="F173" s="78">
        <f t="shared" si="23"/>
        <v>0</v>
      </c>
      <c r="G173" s="78">
        <f t="shared" si="23"/>
        <v>0</v>
      </c>
      <c r="H173" s="75">
        <f t="shared" si="21"/>
        <v>0</v>
      </c>
      <c r="I173" s="287" t="str">
        <f t="shared" si="22"/>
        <v/>
      </c>
    </row>
    <row r="174" spans="1:9" ht="38.25" customHeight="1" thickBot="1" x14ac:dyDescent="0.25">
      <c r="A174" s="373" t="s">
        <v>193</v>
      </c>
      <c r="B174" s="374"/>
      <c r="C174" s="374"/>
      <c r="D174" s="374"/>
      <c r="E174" s="374"/>
      <c r="F174" s="374"/>
      <c r="G174" s="374"/>
      <c r="H174" s="374"/>
      <c r="I174" s="375"/>
    </row>
    <row r="175" spans="1:9" ht="24.95" customHeight="1" x14ac:dyDescent="0.2">
      <c r="A175" s="113"/>
      <c r="B175" s="83"/>
      <c r="C175" s="83"/>
      <c r="D175" s="88"/>
      <c r="E175" s="88"/>
      <c r="F175" s="88"/>
      <c r="G175" s="88"/>
      <c r="H175" s="89"/>
      <c r="I175" s="82"/>
    </row>
    <row r="176" spans="1:9" ht="20.100000000000001" customHeight="1" thickBot="1" x14ac:dyDescent="0.25">
      <c r="A176" s="296" t="s">
        <v>192</v>
      </c>
      <c r="B176" s="83"/>
      <c r="C176" s="83"/>
      <c r="D176" s="88"/>
      <c r="E176" s="88"/>
      <c r="F176" s="88"/>
      <c r="G176" s="88"/>
      <c r="H176" s="89"/>
      <c r="I176" s="82"/>
    </row>
    <row r="177" spans="1:9" ht="20.100000000000001" customHeight="1" x14ac:dyDescent="0.2">
      <c r="A177" s="386" t="str">
        <f>IF(E12="x",D12,IF(H12="x",F12,"Bitte in Zeile 13 Gesamtunternehmen/Verein oder Sparte auswählen"))</f>
        <v>Bitte in Zeile 13 Gesamtunternehmen/Verein oder Sparte auswählen</v>
      </c>
      <c r="B177" s="387"/>
      <c r="C177" s="388"/>
      <c r="D177" s="273">
        <f>D33</f>
        <v>2024</v>
      </c>
      <c r="E177" s="274">
        <f>E33</f>
        <v>2025</v>
      </c>
      <c r="F177" s="273">
        <f>F33</f>
        <v>2025</v>
      </c>
      <c r="G177" s="274">
        <f>G33</f>
        <v>2026</v>
      </c>
      <c r="H177" s="367" t="str">
        <f>H33</f>
        <v>PLAN 2026 / IST 2025</v>
      </c>
      <c r="I177" s="368"/>
    </row>
    <row r="178" spans="1:9" ht="15" customHeight="1" x14ac:dyDescent="0.2">
      <c r="A178" s="288" t="s">
        <v>117</v>
      </c>
      <c r="B178" s="246"/>
      <c r="C178" s="247"/>
      <c r="D178" s="150">
        <f>D102</f>
        <v>0</v>
      </c>
      <c r="E178" s="150">
        <f>E102</f>
        <v>0</v>
      </c>
      <c r="F178" s="150">
        <f>F102</f>
        <v>0</v>
      </c>
      <c r="G178" s="150">
        <f>G102</f>
        <v>0</v>
      </c>
      <c r="H178" s="75">
        <f t="shared" ref="H178:H181" si="24">IF(ISERROR(IF($A$5="x",F178-E178,G178-F178)),"",(IF($A$5="x",F178-E178,G178-F178)))</f>
        <v>0</v>
      </c>
      <c r="I178" s="287" t="str">
        <f t="shared" ref="I178:I181" si="25">IF(ISERROR(IF($A$5="x",(F178-E178)/E178,(G178-F178)/F178)),"",IF($A$5="x",(F178-E178)/E178,(G178-F178)/F178))</f>
        <v/>
      </c>
    </row>
    <row r="179" spans="1:9" ht="15" customHeight="1" x14ac:dyDescent="0.2">
      <c r="A179" s="289" t="s">
        <v>114</v>
      </c>
      <c r="B179" s="177"/>
      <c r="C179" s="178"/>
      <c r="D179" s="179"/>
      <c r="E179" s="179"/>
      <c r="F179" s="179"/>
      <c r="G179" s="179"/>
      <c r="H179" s="180">
        <f t="shared" si="24"/>
        <v>0</v>
      </c>
      <c r="I179" s="290" t="str">
        <f t="shared" si="25"/>
        <v/>
      </c>
    </row>
    <row r="180" spans="1:9" ht="15" customHeight="1" x14ac:dyDescent="0.2">
      <c r="A180" s="271" t="s">
        <v>115</v>
      </c>
      <c r="B180" s="120"/>
      <c r="C180" s="121"/>
      <c r="D180" s="175"/>
      <c r="E180" s="175"/>
      <c r="F180" s="175"/>
      <c r="G180" s="175"/>
      <c r="H180" s="145">
        <f t="shared" si="24"/>
        <v>0</v>
      </c>
      <c r="I180" s="280" t="str">
        <f t="shared" si="25"/>
        <v/>
      </c>
    </row>
    <row r="181" spans="1:9" ht="15" customHeight="1" thickBot="1" x14ac:dyDescent="0.25">
      <c r="A181" s="291" t="s">
        <v>116</v>
      </c>
      <c r="B181" s="244"/>
      <c r="C181" s="245"/>
      <c r="D181" s="185" t="str">
        <f>IF(ISERROR(D180/D178),"",(D180/D178))</f>
        <v/>
      </c>
      <c r="E181" s="185" t="str">
        <f t="shared" ref="E181:G181" si="26">IF(ISERROR(E180/E178),"",(E180/E178))</f>
        <v/>
      </c>
      <c r="F181" s="185" t="str">
        <f t="shared" si="26"/>
        <v/>
      </c>
      <c r="G181" s="185" t="str">
        <f t="shared" si="26"/>
        <v/>
      </c>
      <c r="H181" s="80" t="str">
        <f t="shared" si="24"/>
        <v/>
      </c>
      <c r="I181" s="282" t="str">
        <f t="shared" si="25"/>
        <v/>
      </c>
    </row>
    <row r="182" spans="1:9" ht="15" customHeight="1" thickTop="1" x14ac:dyDescent="0.2">
      <c r="A182" s="292" t="str">
        <f>IF(OR(D182&lt;&gt;0,E182&lt;&gt;0,F182&lt;&gt;0,G182&lt;&gt;0),"Eingetragene Gehälter stimmen mit Pos. 6010 nicht überein!","")</f>
        <v/>
      </c>
      <c r="B182" s="83"/>
      <c r="C182" s="83"/>
      <c r="D182" s="240">
        <f>D178-SUM(D179:D180)</f>
        <v>0</v>
      </c>
      <c r="E182" s="240">
        <f t="shared" ref="E182:G182" si="27">E178-SUM(E179:E180)</f>
        <v>0</v>
      </c>
      <c r="F182" s="240">
        <f t="shared" si="27"/>
        <v>0</v>
      </c>
      <c r="G182" s="240">
        <f t="shared" si="27"/>
        <v>0</v>
      </c>
      <c r="H182" s="89"/>
      <c r="I182" s="293"/>
    </row>
    <row r="183" spans="1:9" ht="49.7" customHeight="1" x14ac:dyDescent="0.2">
      <c r="A183" s="389" t="s">
        <v>153</v>
      </c>
      <c r="B183" s="390"/>
      <c r="C183" s="390"/>
      <c r="D183" s="390"/>
      <c r="E183" s="390"/>
      <c r="F183" s="390"/>
      <c r="G183" s="390"/>
      <c r="H183" s="390"/>
      <c r="I183" s="391"/>
    </row>
    <row r="184" spans="1:9" ht="30" customHeight="1" x14ac:dyDescent="0.2">
      <c r="A184" s="384" t="s">
        <v>143</v>
      </c>
      <c r="B184" s="385"/>
      <c r="C184" s="385"/>
      <c r="D184" s="150" t="str">
        <f>IF(ISERROR(((D134-D102-D128-D130-D133)*D181)+D133),"",(((D134-D102-D128-D130-D133)*D181)+D133))</f>
        <v/>
      </c>
      <c r="E184" s="150" t="str">
        <f>IF(ISERROR(((E134-E102-E128-E130-E133)*E181)+E133),"",(((E134-E102-E128-E130-E133)*E181)+E133))</f>
        <v/>
      </c>
      <c r="F184" s="150" t="str">
        <f>IF(ISERROR(((F134-F102-F128-F130-F133)*F181)+F133),"",(((F134-F102-F128-F130-F133)*F181)+F133))</f>
        <v/>
      </c>
      <c r="G184" s="150" t="str">
        <f>IF(ISERROR(((G134-G102-G128-G130-G133)*G181)+G133),"",(((G134-G102-G128-G130-G133)*G181)+G133))</f>
        <v/>
      </c>
      <c r="H184" s="75" t="str">
        <f t="shared" ref="H184:H186" si="28">IF(ISERROR(IF($A$5="x",F184-E184,G184-F184)),"",(IF($A$5="x",F184-E184,G184-F184)))</f>
        <v/>
      </c>
      <c r="I184" s="287" t="str">
        <f t="shared" ref="I184:I186" si="29">IF(ISERROR(IF($A$5="x",(F184-E184)/E184,(G184-F184)/F184)),"",IF($A$5="x",(F184-E184)/E184,(G184-F184)/F184))</f>
        <v/>
      </c>
    </row>
    <row r="185" spans="1:9" ht="15" customHeight="1" thickBot="1" x14ac:dyDescent="0.25">
      <c r="A185" s="291" t="s">
        <v>98</v>
      </c>
      <c r="B185" s="244"/>
      <c r="C185" s="146"/>
      <c r="D185" s="181" t="str">
        <f>IF(ISERROR(D180+D184),"",(D180+D184))</f>
        <v/>
      </c>
      <c r="E185" s="181" t="str">
        <f t="shared" ref="E185:G185" si="30">IF(ISERROR(E180+E184),"",(E180+E184))</f>
        <v/>
      </c>
      <c r="F185" s="181" t="str">
        <f t="shared" si="30"/>
        <v/>
      </c>
      <c r="G185" s="181" t="str">
        <f t="shared" si="30"/>
        <v/>
      </c>
      <c r="H185" s="80" t="str">
        <f t="shared" si="28"/>
        <v/>
      </c>
      <c r="I185" s="282" t="str">
        <f t="shared" si="29"/>
        <v/>
      </c>
    </row>
    <row r="186" spans="1:9" ht="15" customHeight="1" thickTop="1" thickBot="1" x14ac:dyDescent="0.25">
      <c r="A186" s="291" t="s">
        <v>126</v>
      </c>
      <c r="B186" s="244"/>
      <c r="C186" s="245"/>
      <c r="D186" s="185" t="str">
        <f>IF(ISERROR(D185/D134),"",(D185/D134))</f>
        <v/>
      </c>
      <c r="E186" s="185" t="str">
        <f>IF(ISERROR(E185/E134),"",(E185/E134))</f>
        <v/>
      </c>
      <c r="F186" s="185" t="str">
        <f>IF(ISERROR(F185/F134),"",(F185/F134))</f>
        <v/>
      </c>
      <c r="G186" s="185" t="str">
        <f>IF(ISERROR(G185/G134),"",(G185/G134))</f>
        <v/>
      </c>
      <c r="H186" s="80" t="str">
        <f t="shared" si="28"/>
        <v/>
      </c>
      <c r="I186" s="282" t="str">
        <f t="shared" si="29"/>
        <v/>
      </c>
    </row>
    <row r="187" spans="1:9" ht="45" customHeight="1" thickTop="1" thickBot="1" x14ac:dyDescent="0.25">
      <c r="A187" s="373" t="s">
        <v>144</v>
      </c>
      <c r="B187" s="374"/>
      <c r="C187" s="374"/>
      <c r="D187" s="374"/>
      <c r="E187" s="374"/>
      <c r="F187" s="374"/>
      <c r="G187" s="374"/>
      <c r="H187" s="374"/>
      <c r="I187" s="375"/>
    </row>
    <row r="188" spans="1:9" ht="20.100000000000001" customHeight="1" x14ac:dyDescent="0.2">
      <c r="A188" s="9"/>
      <c r="B188" s="9"/>
      <c r="C188" s="26"/>
      <c r="D188" s="10"/>
      <c r="E188" s="10"/>
      <c r="F188" s="10"/>
      <c r="G188" s="10"/>
      <c r="I188" s="40"/>
    </row>
    <row r="189" spans="1:9" ht="25.15" customHeight="1" x14ac:dyDescent="0.2">
      <c r="A189" s="335" t="s">
        <v>151</v>
      </c>
      <c r="B189" s="335"/>
      <c r="C189" s="335"/>
      <c r="D189" s="335"/>
      <c r="E189" s="335"/>
      <c r="F189" s="335"/>
      <c r="G189" s="335"/>
      <c r="H189" s="335"/>
      <c r="I189" s="335"/>
    </row>
    <row r="190" spans="1:9" ht="33.75" customHeight="1" x14ac:dyDescent="0.2">
      <c r="A190" s="371" t="s">
        <v>154</v>
      </c>
      <c r="B190" s="372"/>
      <c r="C190" s="372"/>
      <c r="D190" s="372"/>
      <c r="E190" s="372"/>
      <c r="F190" s="372"/>
      <c r="G190" s="372"/>
      <c r="H190" s="372"/>
      <c r="I190" s="372"/>
    </row>
    <row r="191" spans="1:9" ht="60" customHeight="1" x14ac:dyDescent="0.2">
      <c r="A191" s="448"/>
      <c r="B191" s="448"/>
      <c r="C191" s="448"/>
      <c r="D191" s="448"/>
      <c r="E191" s="448"/>
      <c r="F191" s="448"/>
      <c r="G191" s="448"/>
      <c r="H191" s="448"/>
      <c r="I191" s="448"/>
    </row>
    <row r="192" spans="1:9" ht="60" customHeight="1" x14ac:dyDescent="0.2">
      <c r="A192" s="448"/>
      <c r="B192" s="448"/>
      <c r="C192" s="448"/>
      <c r="D192" s="448"/>
      <c r="E192" s="448"/>
      <c r="F192" s="448"/>
      <c r="G192" s="448"/>
      <c r="H192" s="448"/>
      <c r="I192" s="448"/>
    </row>
    <row r="193" spans="1:9" ht="43.5" customHeight="1" x14ac:dyDescent="0.2">
      <c r="A193" s="448"/>
      <c r="B193" s="448"/>
      <c r="C193" s="448"/>
      <c r="D193" s="448"/>
      <c r="E193" s="448"/>
      <c r="F193" s="448"/>
      <c r="G193" s="448"/>
      <c r="H193" s="448"/>
      <c r="I193" s="448"/>
    </row>
    <row r="194" spans="1:9" ht="20.100000000000001" customHeight="1" x14ac:dyDescent="0.2">
      <c r="A194" s="36"/>
      <c r="B194" s="36"/>
      <c r="C194" s="36"/>
      <c r="D194" s="36"/>
      <c r="E194" s="36"/>
      <c r="F194" s="36"/>
      <c r="G194" s="36"/>
    </row>
    <row r="195" spans="1:9" ht="25.15" customHeight="1" x14ac:dyDescent="0.2">
      <c r="A195" s="335" t="s">
        <v>172</v>
      </c>
      <c r="B195" s="335"/>
      <c r="C195" s="335"/>
      <c r="D195" s="335"/>
      <c r="E195" s="335"/>
      <c r="F195" s="335"/>
      <c r="G195" s="335"/>
      <c r="H195" s="335"/>
      <c r="I195" s="335"/>
    </row>
    <row r="196" spans="1:9" ht="39" customHeight="1" x14ac:dyDescent="0.2">
      <c r="A196" s="371" t="s">
        <v>179</v>
      </c>
      <c r="B196" s="371"/>
      <c r="C196" s="371"/>
      <c r="D196" s="371"/>
      <c r="E196" s="371"/>
      <c r="F196" s="371"/>
      <c r="G196" s="371"/>
      <c r="H196" s="371"/>
      <c r="I196" s="371"/>
    </row>
    <row r="197" spans="1:9" ht="24.95" customHeight="1" x14ac:dyDescent="0.2">
      <c r="A197" s="439"/>
      <c r="B197" s="440"/>
      <c r="C197" s="440"/>
      <c r="D197" s="440"/>
      <c r="E197" s="440"/>
      <c r="F197" s="440"/>
      <c r="G197" s="440"/>
      <c r="H197" s="440"/>
      <c r="I197" s="441"/>
    </row>
    <row r="198" spans="1:9" ht="24.95" customHeight="1" x14ac:dyDescent="0.2">
      <c r="A198" s="442"/>
      <c r="B198" s="443"/>
      <c r="C198" s="443"/>
      <c r="D198" s="443"/>
      <c r="E198" s="443"/>
      <c r="F198" s="443"/>
      <c r="G198" s="443"/>
      <c r="H198" s="443"/>
      <c r="I198" s="444"/>
    </row>
    <row r="199" spans="1:9" ht="24.95" customHeight="1" x14ac:dyDescent="0.2">
      <c r="A199" s="442"/>
      <c r="B199" s="443"/>
      <c r="C199" s="443"/>
      <c r="D199" s="443"/>
      <c r="E199" s="443"/>
      <c r="F199" s="443"/>
      <c r="G199" s="443"/>
      <c r="H199" s="443"/>
      <c r="I199" s="444"/>
    </row>
    <row r="200" spans="1:9" ht="72.75" customHeight="1" x14ac:dyDescent="0.2">
      <c r="A200" s="445"/>
      <c r="B200" s="446"/>
      <c r="C200" s="446"/>
      <c r="D200" s="446"/>
      <c r="E200" s="446"/>
      <c r="F200" s="446"/>
      <c r="G200" s="446"/>
      <c r="H200" s="446"/>
      <c r="I200" s="447"/>
    </row>
    <row r="201" spans="1:9" ht="20.100000000000001" customHeight="1" x14ac:dyDescent="0.2">
      <c r="A201" s="36"/>
      <c r="B201" s="36"/>
      <c r="C201" s="36"/>
      <c r="D201" s="36"/>
      <c r="E201" s="36"/>
      <c r="F201" s="36"/>
      <c r="G201" s="36"/>
    </row>
    <row r="202" spans="1:9" ht="25.15" customHeight="1" x14ac:dyDescent="0.2">
      <c r="A202" s="335" t="s">
        <v>170</v>
      </c>
      <c r="B202" s="335"/>
      <c r="C202" s="335"/>
      <c r="D202" s="335"/>
      <c r="E202" s="335"/>
      <c r="F202" s="335"/>
      <c r="G202" s="335"/>
      <c r="H202" s="335"/>
      <c r="I202" s="335"/>
    </row>
    <row r="203" spans="1:9" ht="36.75" customHeight="1" x14ac:dyDescent="0.2">
      <c r="A203" s="371" t="s">
        <v>171</v>
      </c>
      <c r="B203" s="372"/>
      <c r="C203" s="372"/>
      <c r="D203" s="372"/>
      <c r="E203" s="372"/>
      <c r="F203" s="372"/>
      <c r="G203" s="372"/>
      <c r="H203" s="372"/>
      <c r="I203" s="372"/>
    </row>
    <row r="204" spans="1:9" ht="50.1" customHeight="1" x14ac:dyDescent="0.2">
      <c r="A204" s="358"/>
      <c r="B204" s="359"/>
      <c r="C204" s="359"/>
      <c r="D204" s="359"/>
      <c r="E204" s="359"/>
      <c r="F204" s="359"/>
      <c r="G204" s="359"/>
      <c r="H204" s="359"/>
      <c r="I204" s="360"/>
    </row>
    <row r="205" spans="1:9" ht="50.1" customHeight="1" x14ac:dyDescent="0.2">
      <c r="A205" s="361"/>
      <c r="B205" s="362"/>
      <c r="C205" s="362"/>
      <c r="D205" s="362"/>
      <c r="E205" s="362"/>
      <c r="F205" s="362"/>
      <c r="G205" s="362"/>
      <c r="H205" s="362"/>
      <c r="I205" s="363"/>
    </row>
    <row r="206" spans="1:9" ht="44.25" customHeight="1" x14ac:dyDescent="0.2">
      <c r="A206" s="361"/>
      <c r="B206" s="362"/>
      <c r="C206" s="362"/>
      <c r="D206" s="362"/>
      <c r="E206" s="362"/>
      <c r="F206" s="362"/>
      <c r="G206" s="362"/>
      <c r="H206" s="362"/>
      <c r="I206" s="363"/>
    </row>
    <row r="207" spans="1:9" ht="13.7" customHeight="1" x14ac:dyDescent="0.2">
      <c r="A207" s="364"/>
      <c r="B207" s="365"/>
      <c r="C207" s="365"/>
      <c r="D207" s="365"/>
      <c r="E207" s="365"/>
      <c r="F207" s="365"/>
      <c r="G207" s="365"/>
      <c r="H207" s="365"/>
      <c r="I207" s="366"/>
    </row>
    <row r="208" spans="1:9" ht="20.100000000000001" customHeight="1" x14ac:dyDescent="0.2">
      <c r="A208" s="36"/>
      <c r="B208" s="36"/>
      <c r="C208" s="36"/>
      <c r="D208" s="36"/>
      <c r="E208" s="36"/>
      <c r="F208" s="36"/>
      <c r="G208" s="36"/>
    </row>
    <row r="209" spans="1:9" ht="25.15" customHeight="1" x14ac:dyDescent="0.2">
      <c r="A209" s="335" t="s">
        <v>159</v>
      </c>
      <c r="B209" s="335"/>
      <c r="C209" s="335"/>
      <c r="D209" s="335"/>
      <c r="E209" s="335"/>
      <c r="F209" s="335"/>
      <c r="G209" s="335"/>
      <c r="H209" s="335"/>
      <c r="I209" s="335"/>
    </row>
    <row r="210" spans="1:9" ht="15" customHeight="1" x14ac:dyDescent="0.2"/>
    <row r="211" spans="1:9" ht="39.950000000000003" customHeight="1" x14ac:dyDescent="0.2">
      <c r="A211" s="358"/>
      <c r="B211" s="359"/>
      <c r="C211" s="359"/>
      <c r="D211" s="359"/>
      <c r="E211" s="359"/>
      <c r="F211" s="359"/>
      <c r="G211" s="359"/>
      <c r="H211" s="359"/>
      <c r="I211" s="360"/>
    </row>
    <row r="212" spans="1:9" ht="39.950000000000003" customHeight="1" x14ac:dyDescent="0.2">
      <c r="A212" s="361"/>
      <c r="B212" s="362"/>
      <c r="C212" s="362"/>
      <c r="D212" s="362"/>
      <c r="E212" s="362"/>
      <c r="F212" s="362"/>
      <c r="G212" s="362"/>
      <c r="H212" s="362"/>
      <c r="I212" s="363"/>
    </row>
    <row r="213" spans="1:9" ht="39.950000000000003" customHeight="1" x14ac:dyDescent="0.2">
      <c r="A213" s="361"/>
      <c r="B213" s="362"/>
      <c r="C213" s="362"/>
      <c r="D213" s="362"/>
      <c r="E213" s="362"/>
      <c r="F213" s="362"/>
      <c r="G213" s="362"/>
      <c r="H213" s="362"/>
      <c r="I213" s="363"/>
    </row>
    <row r="214" spans="1:9" ht="50.25" customHeight="1" x14ac:dyDescent="0.2">
      <c r="A214" s="364"/>
      <c r="B214" s="365"/>
      <c r="C214" s="365"/>
      <c r="D214" s="365"/>
      <c r="E214" s="365"/>
      <c r="F214" s="365"/>
      <c r="G214" s="365"/>
      <c r="H214" s="365"/>
      <c r="I214" s="366"/>
    </row>
    <row r="215" spans="1:9" ht="24.75" customHeight="1" x14ac:dyDescent="0.2"/>
    <row r="216" spans="1:9" ht="24.95" customHeight="1" x14ac:dyDescent="0.2">
      <c r="A216" s="401" t="s">
        <v>178</v>
      </c>
      <c r="B216" s="401"/>
      <c r="C216" s="401"/>
      <c r="D216" s="401"/>
      <c r="E216" s="401"/>
      <c r="F216" s="401"/>
      <c r="G216" s="401"/>
      <c r="H216" s="401"/>
      <c r="I216" s="401"/>
    </row>
    <row r="217" spans="1:9" ht="18" customHeight="1" x14ac:dyDescent="0.2">
      <c r="A217" s="408" t="s">
        <v>177</v>
      </c>
      <c r="B217" s="408"/>
      <c r="C217" s="408"/>
      <c r="D217" s="408"/>
      <c r="E217" s="408"/>
      <c r="F217" s="408"/>
      <c r="G217" s="408"/>
      <c r="H217" s="408"/>
      <c r="I217" s="408"/>
    </row>
    <row r="218" spans="1:9" ht="41.25" customHeight="1" x14ac:dyDescent="0.2">
      <c r="A218" s="418" t="str">
        <f>"Der File ist nicht vollständig ausgefüllt. Bitte vor Übermittlung des Datenfiles an das " &amp;I1 &amp; " im  'Abschnitt 4  GuV'  die IST-Werte für die Mitgliedsbeiträge &amp; Spenden jedenfalls eingeben (sh. rot hinterlegte Felder).  Gegebenenfalls sind dort die Werte 0 einzutragen."</f>
        <v>Der File ist nicht vollständig ausgefüllt. Bitte vor Übermittlung des Datenfiles an das Land OÖ; Abteilung Soziales im  'Abschnitt 4  GuV'  die IST-Werte für die Mitgliedsbeiträge &amp; Spenden jedenfalls eingeben (sh. rot hinterlegte Felder).  Gegebenenfalls sind dort die Werte 0 einzutragen.</v>
      </c>
      <c r="B218" s="418"/>
      <c r="C218" s="418"/>
      <c r="D218" s="418"/>
      <c r="E218" s="418"/>
      <c r="F218" s="418"/>
      <c r="G218" s="418"/>
      <c r="H218" s="418"/>
      <c r="I218" s="418"/>
    </row>
    <row r="219" spans="1:9" ht="129.94999999999999" customHeight="1" x14ac:dyDescent="0.2">
      <c r="A219" s="415"/>
      <c r="B219" s="416"/>
      <c r="C219" s="416"/>
      <c r="D219" s="416"/>
      <c r="E219" s="416"/>
      <c r="F219" s="416"/>
      <c r="G219" s="416"/>
      <c r="H219" s="416"/>
      <c r="I219" s="417"/>
    </row>
    <row r="220" spans="1:9" ht="20.25" customHeight="1" x14ac:dyDescent="0.2"/>
    <row r="221" spans="1:9" s="81" customFormat="1" ht="24.95" customHeight="1" x14ac:dyDescent="0.2">
      <c r="A221" s="335" t="s">
        <v>181</v>
      </c>
      <c r="B221" s="335"/>
      <c r="C221" s="335"/>
      <c r="D221" s="335"/>
      <c r="E221" s="335"/>
      <c r="F221" s="335"/>
      <c r="G221" s="335"/>
      <c r="H221" s="335"/>
      <c r="I221" s="335"/>
    </row>
    <row r="222" spans="1:9" s="81" customFormat="1" ht="108.75" customHeight="1" x14ac:dyDescent="0.2">
      <c r="A222" s="408" t="s">
        <v>176</v>
      </c>
      <c r="B222" s="408"/>
      <c r="C222" s="408"/>
      <c r="D222" s="408"/>
      <c r="E222" s="408"/>
      <c r="F222" s="408"/>
      <c r="G222" s="408"/>
      <c r="H222" s="408"/>
      <c r="I222" s="408"/>
    </row>
    <row r="223" spans="1:9" s="81" customFormat="1" ht="101.25" customHeight="1" x14ac:dyDescent="0.2">
      <c r="A223" s="409"/>
      <c r="B223" s="410"/>
      <c r="C223" s="410"/>
      <c r="D223" s="410"/>
      <c r="E223" s="410"/>
      <c r="F223" s="410"/>
      <c r="G223" s="410"/>
      <c r="H223" s="410"/>
      <c r="I223" s="411"/>
    </row>
    <row r="224" spans="1:9" ht="30" customHeight="1" x14ac:dyDescent="0.2"/>
    <row r="225" spans="1:9" s="81" customFormat="1" ht="24.95" customHeight="1" x14ac:dyDescent="0.2">
      <c r="A225" s="401" t="s">
        <v>160</v>
      </c>
      <c r="B225" s="401"/>
      <c r="C225" s="401"/>
      <c r="D225" s="401"/>
      <c r="E225" s="401"/>
      <c r="F225" s="401"/>
      <c r="G225" s="401"/>
      <c r="H225" s="401"/>
      <c r="I225" s="401"/>
    </row>
    <row r="226" spans="1:9" ht="117.75" customHeight="1" x14ac:dyDescent="0.2">
      <c r="A226" s="402" t="s">
        <v>194</v>
      </c>
      <c r="B226" s="403"/>
      <c r="C226" s="403"/>
      <c r="D226" s="403"/>
      <c r="E226" s="403"/>
      <c r="F226" s="403"/>
      <c r="G226" s="403"/>
      <c r="H226" s="403"/>
      <c r="I226" s="404"/>
    </row>
    <row r="227" spans="1:9" ht="96.75" customHeight="1" x14ac:dyDescent="0.2">
      <c r="A227" s="405" t="s">
        <v>175</v>
      </c>
      <c r="B227" s="406"/>
      <c r="C227" s="406"/>
      <c r="D227" s="406"/>
      <c r="E227" s="406"/>
      <c r="F227" s="406"/>
      <c r="G227" s="406"/>
      <c r="H227" s="406"/>
      <c r="I227" s="407"/>
    </row>
    <row r="228" spans="1:9" ht="167.25" customHeight="1" x14ac:dyDescent="0.2">
      <c r="A228" s="412" t="s">
        <v>161</v>
      </c>
      <c r="B228" s="413"/>
      <c r="C228" s="413"/>
      <c r="D228" s="413"/>
      <c r="E228" s="413"/>
      <c r="F228" s="413"/>
      <c r="G228" s="413"/>
      <c r="H228" s="413"/>
      <c r="I228" s="414"/>
    </row>
    <row r="229" spans="1:9" ht="174.75" customHeight="1" x14ac:dyDescent="0.2">
      <c r="A229" s="405" t="s">
        <v>186</v>
      </c>
      <c r="B229" s="406"/>
      <c r="C229" s="406"/>
      <c r="D229" s="406"/>
      <c r="E229" s="406"/>
      <c r="F229" s="406"/>
      <c r="G229" s="406"/>
      <c r="H229" s="406"/>
      <c r="I229" s="407"/>
    </row>
    <row r="230" spans="1:9" ht="78.75" customHeight="1" x14ac:dyDescent="0.2">
      <c r="A230" s="241"/>
      <c r="B230" s="242"/>
      <c r="C230" s="242"/>
      <c r="D230" s="242"/>
      <c r="E230" s="242"/>
      <c r="F230" s="242"/>
      <c r="G230" s="242"/>
      <c r="H230" s="242"/>
      <c r="I230" s="243"/>
    </row>
    <row r="231" spans="1:9" ht="24.95" customHeight="1" x14ac:dyDescent="0.2"/>
    <row r="232" spans="1:9" ht="25.15" customHeight="1" x14ac:dyDescent="0.2">
      <c r="A232" s="335" t="str">
        <f>CONCATENATE("11  Prüfungsvermerke ",I1)</f>
        <v>11  Prüfungsvermerke Land OÖ; Abteilung Soziales</v>
      </c>
      <c r="B232" s="335"/>
      <c r="C232" s="335"/>
      <c r="D232" s="335"/>
      <c r="E232" s="335"/>
      <c r="F232" s="335"/>
      <c r="G232" s="335"/>
      <c r="H232" s="335"/>
      <c r="I232" s="335"/>
    </row>
    <row r="233" spans="1:9" ht="15" customHeight="1" x14ac:dyDescent="0.2"/>
    <row r="234" spans="1:9" ht="240" customHeight="1" x14ac:dyDescent="0.2">
      <c r="A234" s="398" t="s">
        <v>78</v>
      </c>
      <c r="B234" s="399"/>
      <c r="C234" s="399"/>
      <c r="D234" s="399"/>
      <c r="E234" s="399"/>
      <c r="F234" s="399"/>
      <c r="G234" s="399"/>
      <c r="H234" s="399"/>
      <c r="I234" s="400"/>
    </row>
    <row r="235" spans="1:9" x14ac:dyDescent="0.2"/>
    <row r="236" spans="1:9" x14ac:dyDescent="0.2"/>
    <row r="237" spans="1:9" x14ac:dyDescent="0.2"/>
    <row r="238" spans="1:9" x14ac:dyDescent="0.2"/>
    <row r="239" spans="1:9" x14ac:dyDescent="0.2"/>
    <row r="394" x14ac:dyDescent="0.2"/>
    <row r="395" x14ac:dyDescent="0.2"/>
    <row r="396" x14ac:dyDescent="0.2"/>
    <row r="397" x14ac:dyDescent="0.2"/>
    <row r="398" x14ac:dyDescent="0.2"/>
    <row r="399" x14ac:dyDescent="0.2"/>
    <row r="400" x14ac:dyDescent="0.2"/>
    <row r="401" x14ac:dyDescent="0.2"/>
    <row r="402" x14ac:dyDescent="0.2"/>
  </sheetData>
  <sheetProtection algorithmName="SHA-512" hashValue="xak1pgVkUF2HkLD7Fz1vCVmGGD365VObVhZkva91hIkU8Hu+HcrFPOBDUC5ZcXeAvs6iQfyRmF4PMPS/Q3404g==" saltValue="JoApWpSG+9IjLTyvi/QeSw==" spinCount="100000" sheet="1" objects="1" scenarios="1"/>
  <dataConsolidate/>
  <mergeCells count="125">
    <mergeCell ref="A17:C17"/>
    <mergeCell ref="A134:C134"/>
    <mergeCell ref="A139:C139"/>
    <mergeCell ref="A7:I7"/>
    <mergeCell ref="A227:I227"/>
    <mergeCell ref="A195:I195"/>
    <mergeCell ref="A196:I196"/>
    <mergeCell ref="A197:I200"/>
    <mergeCell ref="A29:C29"/>
    <mergeCell ref="A49:I49"/>
    <mergeCell ref="A191:I193"/>
    <mergeCell ref="A189:I189"/>
    <mergeCell ref="A190:I190"/>
    <mergeCell ref="A177:C177"/>
    <mergeCell ref="A174:I174"/>
    <mergeCell ref="D13:I13"/>
    <mergeCell ref="A76:C76"/>
    <mergeCell ref="A51:B54"/>
    <mergeCell ref="D18:I18"/>
    <mergeCell ref="A63:B69"/>
    <mergeCell ref="A44:C44"/>
    <mergeCell ref="A152:C152"/>
    <mergeCell ref="A155:C155"/>
    <mergeCell ref="H153:I153"/>
    <mergeCell ref="H152:I152"/>
    <mergeCell ref="A33:C33"/>
    <mergeCell ref="A34:C34"/>
    <mergeCell ref="A37:C37"/>
    <mergeCell ref="A35:C35"/>
    <mergeCell ref="A138:C138"/>
    <mergeCell ref="A55:B58"/>
    <mergeCell ref="A73:B74"/>
    <mergeCell ref="A75:B75"/>
    <mergeCell ref="H83:I83"/>
    <mergeCell ref="H95:I95"/>
    <mergeCell ref="A151:C151"/>
    <mergeCell ref="A60:C60"/>
    <mergeCell ref="A81:I81"/>
    <mergeCell ref="A11:C11"/>
    <mergeCell ref="A22:C22"/>
    <mergeCell ref="A21:C21"/>
    <mergeCell ref="A31:C31"/>
    <mergeCell ref="A30:C30"/>
    <mergeCell ref="A26:C26"/>
    <mergeCell ref="A18:C18"/>
    <mergeCell ref="D22:I22"/>
    <mergeCell ref="D23:I23"/>
    <mergeCell ref="D24:I24"/>
    <mergeCell ref="D25:I25"/>
    <mergeCell ref="D26:I26"/>
    <mergeCell ref="D29:I29"/>
    <mergeCell ref="D30:I30"/>
    <mergeCell ref="D31:I31"/>
    <mergeCell ref="A24:C24"/>
    <mergeCell ref="A12:C12"/>
    <mergeCell ref="A13:C13"/>
    <mergeCell ref="D19:I19"/>
    <mergeCell ref="A25:C25"/>
    <mergeCell ref="D16:I16"/>
    <mergeCell ref="D17:I17"/>
    <mergeCell ref="D28:I28"/>
    <mergeCell ref="A28:C28"/>
    <mergeCell ref="A234:I234"/>
    <mergeCell ref="A209:I209"/>
    <mergeCell ref="A232:I232"/>
    <mergeCell ref="A211:I214"/>
    <mergeCell ref="A225:I225"/>
    <mergeCell ref="A226:I226"/>
    <mergeCell ref="A229:I229"/>
    <mergeCell ref="A217:I217"/>
    <mergeCell ref="A222:I222"/>
    <mergeCell ref="A223:I223"/>
    <mergeCell ref="A216:I216"/>
    <mergeCell ref="A228:I228"/>
    <mergeCell ref="A221:I221"/>
    <mergeCell ref="A219:I219"/>
    <mergeCell ref="A218:I218"/>
    <mergeCell ref="A204:I207"/>
    <mergeCell ref="H150:I150"/>
    <mergeCell ref="H156:I156"/>
    <mergeCell ref="A203:I203"/>
    <mergeCell ref="H177:I177"/>
    <mergeCell ref="A164:I164"/>
    <mergeCell ref="H159:I159"/>
    <mergeCell ref="A80:I80"/>
    <mergeCell ref="A141:C141"/>
    <mergeCell ref="A146:C146"/>
    <mergeCell ref="A101:C101"/>
    <mergeCell ref="A135:C135"/>
    <mergeCell ref="H155:I155"/>
    <mergeCell ref="A184:C184"/>
    <mergeCell ref="A159:C159"/>
    <mergeCell ref="A187:I187"/>
    <mergeCell ref="A167:C167"/>
    <mergeCell ref="A183:I183"/>
    <mergeCell ref="H167:I167"/>
    <mergeCell ref="A202:I202"/>
    <mergeCell ref="H154:I154"/>
    <mergeCell ref="A156:C156"/>
    <mergeCell ref="A153:C153"/>
    <mergeCell ref="H151:I151"/>
    <mergeCell ref="G2:I2"/>
    <mergeCell ref="A27:C27"/>
    <mergeCell ref="D27:I27"/>
    <mergeCell ref="A78:I78"/>
    <mergeCell ref="H33:I33"/>
    <mergeCell ref="H43:I43"/>
    <mergeCell ref="H50:I50"/>
    <mergeCell ref="H62:I62"/>
    <mergeCell ref="D3:F5"/>
    <mergeCell ref="A9:I9"/>
    <mergeCell ref="D11:I11"/>
    <mergeCell ref="D20:I20"/>
    <mergeCell ref="D21:I21"/>
    <mergeCell ref="A23:C23"/>
    <mergeCell ref="A20:C20"/>
    <mergeCell ref="A70:B72"/>
    <mergeCell ref="A41:I41"/>
    <mergeCell ref="A48:I48"/>
    <mergeCell ref="A36:C36"/>
    <mergeCell ref="A19:C19"/>
    <mergeCell ref="A39:I39"/>
    <mergeCell ref="A59:B59"/>
    <mergeCell ref="A16:C16"/>
    <mergeCell ref="F12:G12"/>
  </mergeCells>
  <phoneticPr fontId="3" type="noConversion"/>
  <conditionalFormatting sqref="A218">
    <cfRule type="expression" dxfId="30" priority="3">
      <formula>OR($D$84="",$D$85="",$F$84="",$F$85="")</formula>
    </cfRule>
    <cfRule type="expression" dxfId="29" priority="4">
      <formula>(1=1)</formula>
    </cfRule>
  </conditionalFormatting>
  <conditionalFormatting sqref="D3">
    <cfRule type="cellIs" dxfId="28" priority="27" stopIfTrue="1" operator="equal">
      <formula>0</formula>
    </cfRule>
  </conditionalFormatting>
  <conditionalFormatting sqref="D84:D85 F84:F85">
    <cfRule type="containsBlanks" dxfId="27" priority="9">
      <formula>LEN(TRIM(D84))=0</formula>
    </cfRule>
  </conditionalFormatting>
  <conditionalFormatting sqref="D38:G38">
    <cfRule type="cellIs" dxfId="26" priority="11" operator="equal">
      <formula>0</formula>
    </cfRule>
    <cfRule type="cellIs" dxfId="25" priority="12" operator="notEqual">
      <formula>0</formula>
    </cfRule>
  </conditionalFormatting>
  <conditionalFormatting sqref="D77:G77">
    <cfRule type="cellIs" dxfId="24" priority="22" operator="notEqual">
      <formula>0</formula>
    </cfRule>
  </conditionalFormatting>
  <conditionalFormatting sqref="D135:G135 D139:G139 D147:G149 D157:G157 D165:G166 D175:G176 D178:G178 D184:G185">
    <cfRule type="cellIs" dxfId="23" priority="77" stopIfTrue="1" operator="equal">
      <formula>0</formula>
    </cfRule>
  </conditionalFormatting>
  <conditionalFormatting sqref="D155:G156">
    <cfRule type="cellIs" dxfId="22" priority="61" operator="equal">
      <formula>0</formula>
    </cfRule>
  </conditionalFormatting>
  <conditionalFormatting sqref="D182:G182">
    <cfRule type="cellIs" dxfId="21" priority="20" operator="notEqual">
      <formula>0</formula>
    </cfRule>
    <cfRule type="cellIs" dxfId="20" priority="21" operator="equal">
      <formula>0</formula>
    </cfRule>
  </conditionalFormatting>
  <conditionalFormatting sqref="D77:H77 H51:H59 D61:H61 H63:H75 H84:H94 H96:H99 D101:G101 H101:H140 D134:G134 D138:G138 H142:H145 H147:H149 H157 D158:H158 H165:H166 H168:H169 H172 H175:H176 H178:H180 H184:H185">
    <cfRule type="cellIs" dxfId="19" priority="74" stopIfTrue="1" operator="equal">
      <formula>0</formula>
    </cfRule>
  </conditionalFormatting>
  <conditionalFormatting sqref="H34:H38">
    <cfRule type="cellIs" dxfId="18" priority="26" stopIfTrue="1" operator="equal">
      <formula>0</formula>
    </cfRule>
  </conditionalFormatting>
  <conditionalFormatting sqref="H44:H46">
    <cfRule type="cellIs" dxfId="17" priority="2" stopIfTrue="1" operator="equal">
      <formula>0</formula>
    </cfRule>
  </conditionalFormatting>
  <conditionalFormatting sqref="H100">
    <cfRule type="cellIs" dxfId="16" priority="51" stopIfTrue="1" operator="equal">
      <formula>0</formula>
    </cfRule>
  </conditionalFormatting>
  <conditionalFormatting sqref="H160:H162">
    <cfRule type="cellIs" dxfId="15" priority="67" stopIfTrue="1" operator="equal">
      <formula>0</formula>
    </cfRule>
  </conditionalFormatting>
  <conditionalFormatting sqref="H170:H171">
    <cfRule type="cellIs" dxfId="14" priority="39" stopIfTrue="1" operator="equal">
      <formula>0</formula>
    </cfRule>
  </conditionalFormatting>
  <conditionalFormatting sqref="H182">
    <cfRule type="cellIs" dxfId="13" priority="37" stopIfTrue="1" operator="equal">
      <formula>0</formula>
    </cfRule>
  </conditionalFormatting>
  <conditionalFormatting sqref="H186">
    <cfRule type="cellIs" dxfId="12" priority="35" stopIfTrue="1" operator="equal">
      <formula>0</formula>
    </cfRule>
  </conditionalFormatting>
  <conditionalFormatting sqref="H151:I156">
    <cfRule type="cellIs" dxfId="11" priority="15" stopIfTrue="1" operator="equal">
      <formula>0</formula>
    </cfRule>
  </conditionalFormatting>
  <conditionalFormatting sqref="I34:I38">
    <cfRule type="cellIs" dxfId="10" priority="25" operator="equal">
      <formula>0</formula>
    </cfRule>
  </conditionalFormatting>
  <conditionalFormatting sqref="I44:I46">
    <cfRule type="cellIs" dxfId="9" priority="1" operator="equal">
      <formula>0</formula>
    </cfRule>
  </conditionalFormatting>
  <conditionalFormatting sqref="I51:I59">
    <cfRule type="cellIs" dxfId="8" priority="58" operator="equal">
      <formula>0</formula>
    </cfRule>
  </conditionalFormatting>
  <conditionalFormatting sqref="I63:I75 I142:I145 D151:G153 I178:I180">
    <cfRule type="cellIs" dxfId="7" priority="71" operator="equal">
      <formula>0</formula>
    </cfRule>
  </conditionalFormatting>
  <conditionalFormatting sqref="I84:I94">
    <cfRule type="cellIs" dxfId="6" priority="57" operator="equal">
      <formula>0</formula>
    </cfRule>
  </conditionalFormatting>
  <conditionalFormatting sqref="I96:I140">
    <cfRule type="cellIs" dxfId="5" priority="50" operator="equal">
      <formula>0</formula>
    </cfRule>
  </conditionalFormatting>
  <conditionalFormatting sqref="I160:I162">
    <cfRule type="cellIs" dxfId="4" priority="55" operator="equal">
      <formula>0</formula>
    </cfRule>
  </conditionalFormatting>
  <conditionalFormatting sqref="I168:I172">
    <cfRule type="cellIs" dxfId="3" priority="41" operator="equal">
      <formula>0</formula>
    </cfRule>
  </conditionalFormatting>
  <conditionalFormatting sqref="I182">
    <cfRule type="cellIs" dxfId="2" priority="36" operator="equal">
      <formula>0</formula>
    </cfRule>
  </conditionalFormatting>
  <conditionalFormatting sqref="I184:I186">
    <cfRule type="cellIs" dxfId="1" priority="34" operator="equal">
      <formula>0</formula>
    </cfRule>
  </conditionalFormatting>
  <dataValidations count="3">
    <dataValidation type="list" allowBlank="1" showInputMessage="1" showErrorMessage="1" sqref="E12 H12" xr:uid="{00000000-0002-0000-0000-000000000000}">
      <formula1>"X,-"</formula1>
    </dataValidation>
    <dataValidation type="decimal" operator="greaterThanOrEqual" allowBlank="1" showInputMessage="1" showErrorMessage="1" error="Bitte nur positive Werte eintragen!" sqref="D168:G172 D84:G94 D96:G100 D102:G102 D104:G104 D133:G133 D136:G137 D140:G140 D142:G145 D106:G131 D160:G162" xr:uid="{00000000-0002-0000-0000-000001000000}">
      <formula1>0</formula1>
    </dataValidation>
    <dataValidation type="decimal" operator="lessThanOrEqual" allowBlank="1" showInputMessage="1" showErrorMessage="1" error="Personalzuschüsse sind mit negativem Vorzeichen (-) einzutragen." sqref="D103:G103" xr:uid="{00000000-0002-0000-0000-000002000000}">
      <formula1>0</formula1>
    </dataValidation>
  </dataValidations>
  <pageMargins left="0.78740157480314965" right="0.19685039370078741" top="0.98425196850393704" bottom="0.78740157480314965" header="0.51181102362204722" footer="0.51181102362204722"/>
  <pageSetup paperSize="9" orientation="portrait" r:id="rId1"/>
  <headerFooter alignWithMargins="0">
    <oddFooter>&amp;L&amp;8Version 01.12.2025&amp;R&amp;8Seite &amp;P</oddFooter>
  </headerFooter>
  <rowBreaks count="5" manualBreakCount="5">
    <brk id="94" max="16383" man="1"/>
    <brk id="188" max="16383" man="1"/>
    <brk id="208" max="16383" man="1"/>
    <brk id="224" max="16383" man="1"/>
    <brk id="2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aus Liste auswählen!" xr:uid="{00000000-0002-0000-0000-000003000000}">
          <x14:formula1>
            <xm:f>Tabelle1!$A$2:$A$4</xm:f>
          </x14:formula1>
          <xm:sqref>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F14" sqref="F14"/>
    </sheetView>
  </sheetViews>
  <sheetFormatPr baseColWidth="10" defaultRowHeight="12.75" x14ac:dyDescent="0.2"/>
  <cols>
    <col min="1" max="1" width="40.140625" customWidth="1"/>
  </cols>
  <sheetData>
    <row r="2" spans="1:1" x14ac:dyDescent="0.2">
      <c r="A2" s="319" t="s">
        <v>185</v>
      </c>
    </row>
    <row r="3" spans="1:1" x14ac:dyDescent="0.2">
      <c r="A3" s="319" t="s">
        <v>187</v>
      </c>
    </row>
    <row r="4" spans="1:1" x14ac:dyDescent="0.2">
      <c r="A4" s="319" t="s">
        <v>188</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showGridLines="0" tabSelected="1" workbookViewId="0">
      <selection activeCell="D4" sqref="D4"/>
    </sheetView>
  </sheetViews>
  <sheetFormatPr baseColWidth="10" defaultColWidth="11.42578125" defaultRowHeight="18" customHeight="1" x14ac:dyDescent="0.2"/>
  <cols>
    <col min="1" max="1" width="3.85546875" style="201" customWidth="1"/>
    <col min="2" max="2" width="19.7109375" style="192" customWidth="1"/>
    <col min="3" max="3" width="21.140625" style="192" customWidth="1"/>
    <col min="4" max="4" width="15.85546875" style="201" customWidth="1"/>
    <col min="5" max="5" width="10" style="199" customWidth="1"/>
    <col min="6" max="6" width="10.42578125" style="199" customWidth="1"/>
    <col min="7" max="7" width="8.5703125" style="192" customWidth="1"/>
    <col min="8" max="16384" width="11.42578125" style="192"/>
  </cols>
  <sheetData>
    <row r="1" spans="1:7" ht="30" customHeight="1" x14ac:dyDescent="0.2">
      <c r="A1" s="188" t="s">
        <v>139</v>
      </c>
      <c r="B1" s="189"/>
      <c r="C1" s="189"/>
      <c r="D1" s="190"/>
      <c r="E1" s="190"/>
      <c r="F1" s="190"/>
      <c r="G1" s="191"/>
    </row>
    <row r="2" spans="1:7" ht="18" customHeight="1" x14ac:dyDescent="0.2">
      <c r="A2" s="193"/>
      <c r="B2" s="194"/>
      <c r="C2" s="194"/>
      <c r="D2" s="195"/>
      <c r="E2" s="195"/>
      <c r="F2" s="195"/>
    </row>
    <row r="3" spans="1:7" ht="18" customHeight="1" x14ac:dyDescent="0.2">
      <c r="A3" s="193" t="s">
        <v>127</v>
      </c>
      <c r="B3" s="194"/>
      <c r="C3" s="194"/>
      <c r="D3" s="196">
        <v>2025</v>
      </c>
      <c r="E3" s="195"/>
      <c r="F3" s="195"/>
    </row>
    <row r="4" spans="1:7" ht="18" customHeight="1" x14ac:dyDescent="0.2">
      <c r="A4" s="197" t="s">
        <v>128</v>
      </c>
      <c r="D4" s="198">
        <v>37</v>
      </c>
      <c r="F4" s="200"/>
    </row>
    <row r="5" spans="1:7" ht="18" customHeight="1" x14ac:dyDescent="0.2">
      <c r="B5" s="197"/>
      <c r="C5" s="197"/>
    </row>
    <row r="6" spans="1:7" s="202" customFormat="1" ht="20.100000000000001" customHeight="1" x14ac:dyDescent="0.2">
      <c r="A6" s="458"/>
      <c r="B6" s="458" t="s">
        <v>129</v>
      </c>
      <c r="C6" s="460" t="s">
        <v>130</v>
      </c>
      <c r="D6" s="462" t="s">
        <v>138</v>
      </c>
      <c r="E6" s="464" t="s">
        <v>131</v>
      </c>
      <c r="F6" s="465"/>
      <c r="G6" s="456" t="s">
        <v>132</v>
      </c>
    </row>
    <row r="7" spans="1:7" s="202" customFormat="1" ht="20.100000000000001" customHeight="1" x14ac:dyDescent="0.2">
      <c r="A7" s="459"/>
      <c r="B7" s="459"/>
      <c r="C7" s="461"/>
      <c r="D7" s="463"/>
      <c r="E7" s="203" t="s">
        <v>133</v>
      </c>
      <c r="F7" s="232" t="s">
        <v>134</v>
      </c>
      <c r="G7" s="457"/>
    </row>
    <row r="8" spans="1:7" ht="18" customHeight="1" x14ac:dyDescent="0.2">
      <c r="A8" s="204">
        <v>0</v>
      </c>
      <c r="B8" s="205" t="s">
        <v>135</v>
      </c>
      <c r="C8" s="205" t="s">
        <v>136</v>
      </c>
      <c r="D8" s="206">
        <v>18.5</v>
      </c>
      <c r="E8" s="207">
        <v>44927</v>
      </c>
      <c r="F8" s="207">
        <v>45291</v>
      </c>
      <c r="G8" s="208">
        <f>IF(ISERROR((F8-E8+1)*D8/$D$4/365),"",((F8-E8+1)*D8/$D$4/365))</f>
        <v>0.5</v>
      </c>
    </row>
    <row r="9" spans="1:7" ht="18" customHeight="1" x14ac:dyDescent="0.2">
      <c r="B9" s="209"/>
      <c r="C9" s="209"/>
      <c r="D9" s="210"/>
      <c r="G9" s="211"/>
    </row>
    <row r="10" spans="1:7" ht="18" customHeight="1" x14ac:dyDescent="0.2">
      <c r="A10" s="212">
        <v>1</v>
      </c>
      <c r="B10" s="213"/>
      <c r="C10" s="213"/>
      <c r="D10" s="214"/>
      <c r="E10" s="215"/>
      <c r="F10" s="215"/>
      <c r="G10" s="216">
        <f t="shared" ref="G10:G39" si="0">IF(ISERROR((F10-E10+1)*D10/$D$4/365),"",((F10-E10+1)*D10/$D$4/365))</f>
        <v>0</v>
      </c>
    </row>
    <row r="11" spans="1:7" ht="18" customHeight="1" x14ac:dyDescent="0.2">
      <c r="A11" s="217">
        <v>2</v>
      </c>
      <c r="B11" s="218"/>
      <c r="C11" s="218"/>
      <c r="D11" s="219"/>
      <c r="E11" s="220"/>
      <c r="F11" s="220"/>
      <c r="G11" s="221">
        <f t="shared" si="0"/>
        <v>0</v>
      </c>
    </row>
    <row r="12" spans="1:7" ht="18" customHeight="1" x14ac:dyDescent="0.2">
      <c r="A12" s="217">
        <v>3</v>
      </c>
      <c r="B12" s="218"/>
      <c r="C12" s="218"/>
      <c r="D12" s="219"/>
      <c r="E12" s="220"/>
      <c r="F12" s="220"/>
      <c r="G12" s="221">
        <f t="shared" si="0"/>
        <v>0</v>
      </c>
    </row>
    <row r="13" spans="1:7" ht="18" customHeight="1" x14ac:dyDescent="0.2">
      <c r="A13" s="217">
        <v>4</v>
      </c>
      <c r="B13" s="218"/>
      <c r="C13" s="218"/>
      <c r="D13" s="219"/>
      <c r="E13" s="220"/>
      <c r="F13" s="220"/>
      <c r="G13" s="221">
        <f t="shared" si="0"/>
        <v>0</v>
      </c>
    </row>
    <row r="14" spans="1:7" ht="18" customHeight="1" x14ac:dyDescent="0.2">
      <c r="A14" s="217">
        <v>5</v>
      </c>
      <c r="B14" s="218"/>
      <c r="C14" s="218"/>
      <c r="D14" s="219"/>
      <c r="E14" s="220"/>
      <c r="F14" s="220"/>
      <c r="G14" s="221">
        <f t="shared" si="0"/>
        <v>0</v>
      </c>
    </row>
    <row r="15" spans="1:7" ht="18" customHeight="1" x14ac:dyDescent="0.2">
      <c r="A15" s="217">
        <v>6</v>
      </c>
      <c r="B15" s="218"/>
      <c r="C15" s="218"/>
      <c r="D15" s="219"/>
      <c r="E15" s="220"/>
      <c r="F15" s="220"/>
      <c r="G15" s="221">
        <f t="shared" si="0"/>
        <v>0</v>
      </c>
    </row>
    <row r="16" spans="1:7" ht="18" customHeight="1" x14ac:dyDescent="0.2">
      <c r="A16" s="217">
        <v>7</v>
      </c>
      <c r="B16" s="218"/>
      <c r="C16" s="218"/>
      <c r="D16" s="219"/>
      <c r="E16" s="220"/>
      <c r="F16" s="220"/>
      <c r="G16" s="221">
        <f t="shared" si="0"/>
        <v>0</v>
      </c>
    </row>
    <row r="17" spans="1:7" ht="18" customHeight="1" x14ac:dyDescent="0.2">
      <c r="A17" s="217">
        <v>8</v>
      </c>
      <c r="B17" s="218"/>
      <c r="C17" s="218"/>
      <c r="D17" s="219"/>
      <c r="E17" s="220"/>
      <c r="F17" s="220"/>
      <c r="G17" s="221">
        <f t="shared" si="0"/>
        <v>0</v>
      </c>
    </row>
    <row r="18" spans="1:7" ht="18" customHeight="1" x14ac:dyDescent="0.2">
      <c r="A18" s="217">
        <v>9</v>
      </c>
      <c r="B18" s="218"/>
      <c r="C18" s="218"/>
      <c r="D18" s="219"/>
      <c r="E18" s="220"/>
      <c r="F18" s="220"/>
      <c r="G18" s="221">
        <f t="shared" si="0"/>
        <v>0</v>
      </c>
    </row>
    <row r="19" spans="1:7" ht="18" customHeight="1" x14ac:dyDescent="0.2">
      <c r="A19" s="217">
        <v>10</v>
      </c>
      <c r="B19" s="218"/>
      <c r="C19" s="218"/>
      <c r="D19" s="219"/>
      <c r="E19" s="220"/>
      <c r="F19" s="220"/>
      <c r="G19" s="221">
        <f t="shared" si="0"/>
        <v>0</v>
      </c>
    </row>
    <row r="20" spans="1:7" ht="18" customHeight="1" x14ac:dyDescent="0.2">
      <c r="A20" s="217">
        <v>11</v>
      </c>
      <c r="B20" s="218"/>
      <c r="C20" s="218"/>
      <c r="D20" s="219"/>
      <c r="E20" s="220"/>
      <c r="F20" s="220"/>
      <c r="G20" s="221">
        <f t="shared" si="0"/>
        <v>0</v>
      </c>
    </row>
    <row r="21" spans="1:7" ht="18" customHeight="1" x14ac:dyDescent="0.2">
      <c r="A21" s="217">
        <v>12</v>
      </c>
      <c r="B21" s="218"/>
      <c r="C21" s="218"/>
      <c r="D21" s="219"/>
      <c r="E21" s="220"/>
      <c r="F21" s="220"/>
      <c r="G21" s="221">
        <f t="shared" si="0"/>
        <v>0</v>
      </c>
    </row>
    <row r="22" spans="1:7" ht="18" customHeight="1" x14ac:dyDescent="0.2">
      <c r="A22" s="217">
        <v>13</v>
      </c>
      <c r="B22" s="218"/>
      <c r="C22" s="218"/>
      <c r="D22" s="219"/>
      <c r="E22" s="220"/>
      <c r="F22" s="220"/>
      <c r="G22" s="221">
        <f t="shared" si="0"/>
        <v>0</v>
      </c>
    </row>
    <row r="23" spans="1:7" ht="18" customHeight="1" x14ac:dyDescent="0.2">
      <c r="A23" s="217">
        <v>14</v>
      </c>
      <c r="B23" s="218"/>
      <c r="C23" s="218"/>
      <c r="D23" s="219"/>
      <c r="E23" s="220"/>
      <c r="F23" s="220"/>
      <c r="G23" s="221">
        <f t="shared" si="0"/>
        <v>0</v>
      </c>
    </row>
    <row r="24" spans="1:7" ht="18" customHeight="1" x14ac:dyDescent="0.2">
      <c r="A24" s="217">
        <v>15</v>
      </c>
      <c r="B24" s="218"/>
      <c r="C24" s="218"/>
      <c r="D24" s="219"/>
      <c r="E24" s="220"/>
      <c r="F24" s="220"/>
      <c r="G24" s="221">
        <f t="shared" si="0"/>
        <v>0</v>
      </c>
    </row>
    <row r="25" spans="1:7" ht="18" customHeight="1" x14ac:dyDescent="0.2">
      <c r="A25" s="217">
        <v>16</v>
      </c>
      <c r="B25" s="218"/>
      <c r="C25" s="218"/>
      <c r="D25" s="219"/>
      <c r="E25" s="220"/>
      <c r="F25" s="220"/>
      <c r="G25" s="221">
        <f t="shared" si="0"/>
        <v>0</v>
      </c>
    </row>
    <row r="26" spans="1:7" ht="18" customHeight="1" x14ac:dyDescent="0.2">
      <c r="A26" s="217">
        <v>17</v>
      </c>
      <c r="B26" s="218"/>
      <c r="C26" s="218"/>
      <c r="D26" s="219"/>
      <c r="E26" s="220"/>
      <c r="F26" s="220"/>
      <c r="G26" s="221">
        <f t="shared" si="0"/>
        <v>0</v>
      </c>
    </row>
    <row r="27" spans="1:7" ht="18" customHeight="1" x14ac:dyDescent="0.2">
      <c r="A27" s="217">
        <v>18</v>
      </c>
      <c r="B27" s="218"/>
      <c r="C27" s="218"/>
      <c r="D27" s="219"/>
      <c r="E27" s="220"/>
      <c r="F27" s="220"/>
      <c r="G27" s="221">
        <f t="shared" si="0"/>
        <v>0</v>
      </c>
    </row>
    <row r="28" spans="1:7" ht="18" customHeight="1" x14ac:dyDescent="0.2">
      <c r="A28" s="217">
        <v>19</v>
      </c>
      <c r="B28" s="218"/>
      <c r="C28" s="218"/>
      <c r="D28" s="219"/>
      <c r="E28" s="220"/>
      <c r="F28" s="220"/>
      <c r="G28" s="221">
        <f t="shared" si="0"/>
        <v>0</v>
      </c>
    </row>
    <row r="29" spans="1:7" ht="18" customHeight="1" x14ac:dyDescent="0.2">
      <c r="A29" s="217">
        <v>20</v>
      </c>
      <c r="B29" s="218"/>
      <c r="C29" s="218"/>
      <c r="D29" s="219"/>
      <c r="E29" s="220"/>
      <c r="F29" s="220"/>
      <c r="G29" s="221">
        <f t="shared" si="0"/>
        <v>0</v>
      </c>
    </row>
    <row r="30" spans="1:7" ht="18" customHeight="1" x14ac:dyDescent="0.2">
      <c r="A30" s="217">
        <v>21</v>
      </c>
      <c r="B30" s="218"/>
      <c r="C30" s="218"/>
      <c r="D30" s="219"/>
      <c r="E30" s="220"/>
      <c r="F30" s="220"/>
      <c r="G30" s="221">
        <f t="shared" si="0"/>
        <v>0</v>
      </c>
    </row>
    <row r="31" spans="1:7" ht="18" customHeight="1" x14ac:dyDescent="0.2">
      <c r="A31" s="217">
        <v>22</v>
      </c>
      <c r="B31" s="218"/>
      <c r="C31" s="218"/>
      <c r="D31" s="219"/>
      <c r="E31" s="220"/>
      <c r="F31" s="220"/>
      <c r="G31" s="221">
        <f t="shared" si="0"/>
        <v>0</v>
      </c>
    </row>
    <row r="32" spans="1:7" ht="18" customHeight="1" x14ac:dyDescent="0.2">
      <c r="A32" s="217">
        <v>23</v>
      </c>
      <c r="B32" s="218"/>
      <c r="C32" s="218"/>
      <c r="D32" s="219"/>
      <c r="E32" s="220"/>
      <c r="F32" s="220"/>
      <c r="G32" s="221">
        <f t="shared" si="0"/>
        <v>0</v>
      </c>
    </row>
    <row r="33" spans="1:7" ht="18" customHeight="1" x14ac:dyDescent="0.2">
      <c r="A33" s="217">
        <v>24</v>
      </c>
      <c r="B33" s="218"/>
      <c r="C33" s="218"/>
      <c r="D33" s="219"/>
      <c r="E33" s="220"/>
      <c r="F33" s="220"/>
      <c r="G33" s="221">
        <f t="shared" si="0"/>
        <v>0</v>
      </c>
    </row>
    <row r="34" spans="1:7" ht="18" customHeight="1" x14ac:dyDescent="0.2">
      <c r="A34" s="217">
        <v>25</v>
      </c>
      <c r="B34" s="218"/>
      <c r="C34" s="218"/>
      <c r="D34" s="219"/>
      <c r="E34" s="220"/>
      <c r="F34" s="220"/>
      <c r="G34" s="221">
        <f t="shared" si="0"/>
        <v>0</v>
      </c>
    </row>
    <row r="35" spans="1:7" ht="18" customHeight="1" x14ac:dyDescent="0.2">
      <c r="A35" s="217">
        <v>26</v>
      </c>
      <c r="B35" s="218"/>
      <c r="C35" s="218"/>
      <c r="D35" s="219"/>
      <c r="E35" s="220"/>
      <c r="F35" s="220"/>
      <c r="G35" s="221">
        <f t="shared" si="0"/>
        <v>0</v>
      </c>
    </row>
    <row r="36" spans="1:7" ht="18" customHeight="1" x14ac:dyDescent="0.2">
      <c r="A36" s="217">
        <v>27</v>
      </c>
      <c r="B36" s="218"/>
      <c r="C36" s="218"/>
      <c r="D36" s="219"/>
      <c r="E36" s="220"/>
      <c r="F36" s="220"/>
      <c r="G36" s="221">
        <f t="shared" si="0"/>
        <v>0</v>
      </c>
    </row>
    <row r="37" spans="1:7" ht="18" customHeight="1" x14ac:dyDescent="0.2">
      <c r="A37" s="217">
        <v>28</v>
      </c>
      <c r="B37" s="218"/>
      <c r="C37" s="218"/>
      <c r="D37" s="219"/>
      <c r="E37" s="220"/>
      <c r="F37" s="220"/>
      <c r="G37" s="221">
        <f t="shared" si="0"/>
        <v>0</v>
      </c>
    </row>
    <row r="38" spans="1:7" ht="18" customHeight="1" x14ac:dyDescent="0.2">
      <c r="A38" s="217">
        <v>29</v>
      </c>
      <c r="B38" s="218"/>
      <c r="C38" s="218"/>
      <c r="D38" s="219"/>
      <c r="E38" s="220"/>
      <c r="F38" s="220"/>
      <c r="G38" s="221">
        <f t="shared" si="0"/>
        <v>0</v>
      </c>
    </row>
    <row r="39" spans="1:7" ht="18" customHeight="1" x14ac:dyDescent="0.2">
      <c r="A39" s="217">
        <v>30</v>
      </c>
      <c r="B39" s="222"/>
      <c r="C39" s="222"/>
      <c r="D39" s="223"/>
      <c r="E39" s="224"/>
      <c r="F39" s="224"/>
      <c r="G39" s="225">
        <f t="shared" si="0"/>
        <v>0</v>
      </c>
    </row>
    <row r="40" spans="1:7" ht="18" customHeight="1" thickBot="1" x14ac:dyDescent="0.25">
      <c r="A40" s="226"/>
      <c r="B40" s="227" t="s">
        <v>137</v>
      </c>
      <c r="C40" s="227"/>
      <c r="D40" s="228"/>
      <c r="E40" s="229"/>
      <c r="F40" s="229"/>
      <c r="G40" s="230">
        <f>SUM(G10:G39)</f>
        <v>0</v>
      </c>
    </row>
    <row r="41" spans="1:7" ht="18" customHeight="1" thickTop="1" x14ac:dyDescent="0.2">
      <c r="G41" s="231"/>
    </row>
  </sheetData>
  <sheetProtection algorithmName="SHA-512" hashValue="z2eKVZpC5RxdjzvkO4adGjraN4r/bmp2Kag/Amom/Mp975FWtPlQm7MRdnF1zAfKrlDnvMSCI+DNjzcftnRgxA==" saltValue="f59KafHLGCcHEYsEXAsV8g==" spinCount="100000" sheet="1" objects="1" scenarios="1"/>
  <mergeCells count="6">
    <mergeCell ref="G6:G7"/>
    <mergeCell ref="A6:A7"/>
    <mergeCell ref="B6:B7"/>
    <mergeCell ref="C6:C7"/>
    <mergeCell ref="D6:D7"/>
    <mergeCell ref="E6:F6"/>
  </mergeCells>
  <conditionalFormatting sqref="G10:G40">
    <cfRule type="cellIs" dxfId="0" priority="1" operator="equal">
      <formula>0</formula>
    </cfRule>
  </conditionalFormatting>
  <pageMargins left="0.70866141732283472" right="0.51181102362204722" top="0.78740157480314965" bottom="0.78740157480314965" header="0.31496062992125984" footer="0.51181102362204722"/>
  <pageSetup paperSize="9" orientation="portrait" r:id="rId1"/>
  <headerFooter>
    <oddFooter>&amp;LVersion: 01.12.2025&amp;R&amp;8Seite &amp;P</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Bilanzierer</vt:lpstr>
      <vt:lpstr>Tabelle1</vt:lpstr>
      <vt:lpstr>PE-Berechnung</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OÖ</dc:creator>
  <cp:lastModifiedBy>Fürlinger, Petra</cp:lastModifiedBy>
  <cp:lastPrinted>2025-10-29T12:39:55Z</cp:lastPrinted>
  <dcterms:created xsi:type="dcterms:W3CDTF">2006-09-01T07:18:58Z</dcterms:created>
  <dcterms:modified xsi:type="dcterms:W3CDTF">2026-06-08T08:07:34Z</dcterms:modified>
</cp:coreProperties>
</file>